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085 Havárie kanalizace Orlí 6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Naklady'!$A$1:$Y$23</definedName>
    <definedName name="_xlnm.Print_Area" localSheetId="4">'01 1 Pol'!$A$1:$Y$111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1" i="1"/>
  <c r="F41" i="1"/>
  <c r="H41" i="1" s="1"/>
  <c r="I41" i="1" s="1"/>
  <c r="G40" i="1"/>
  <c r="F40" i="1"/>
  <c r="G39" i="1"/>
  <c r="F39" i="1"/>
  <c r="F45" i="1" s="1"/>
  <c r="G110" i="13"/>
  <c r="BA66" i="13"/>
  <c r="BA58" i="13"/>
  <c r="BA52" i="13"/>
  <c r="BA51" i="13"/>
  <c r="BA50" i="13"/>
  <c r="BA33" i="13"/>
  <c r="BA30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3" i="13"/>
  <c r="V13" i="13"/>
  <c r="G14" i="13"/>
  <c r="M14" i="13" s="1"/>
  <c r="M13" i="13" s="1"/>
  <c r="I14" i="13"/>
  <c r="I13" i="13" s="1"/>
  <c r="K14" i="13"/>
  <c r="K13" i="13" s="1"/>
  <c r="O14" i="13"/>
  <c r="O13" i="13" s="1"/>
  <c r="Q14" i="13"/>
  <c r="V14" i="13"/>
  <c r="G17" i="13"/>
  <c r="I17" i="13"/>
  <c r="K17" i="13"/>
  <c r="M17" i="13"/>
  <c r="O17" i="13"/>
  <c r="Q17" i="13"/>
  <c r="Q13" i="13" s="1"/>
  <c r="V17" i="13"/>
  <c r="I20" i="13"/>
  <c r="K20" i="13"/>
  <c r="G21" i="13"/>
  <c r="I21" i="13"/>
  <c r="K21" i="13"/>
  <c r="M21" i="13"/>
  <c r="O21" i="13"/>
  <c r="O20" i="13" s="1"/>
  <c r="Q21" i="13"/>
  <c r="Q20" i="13" s="1"/>
  <c r="V21" i="13"/>
  <c r="V20" i="13" s="1"/>
  <c r="G29" i="13"/>
  <c r="I29" i="13"/>
  <c r="K29" i="13"/>
  <c r="M29" i="13"/>
  <c r="O29" i="13"/>
  <c r="Q29" i="13"/>
  <c r="V29" i="13"/>
  <c r="G32" i="13"/>
  <c r="G20" i="13" s="1"/>
  <c r="I32" i="13"/>
  <c r="K32" i="13"/>
  <c r="O32" i="13"/>
  <c r="Q32" i="13"/>
  <c r="V32" i="13"/>
  <c r="G35" i="13"/>
  <c r="M35" i="13" s="1"/>
  <c r="I35" i="13"/>
  <c r="K35" i="13"/>
  <c r="O35" i="13"/>
  <c r="Q35" i="13"/>
  <c r="V35" i="13"/>
  <c r="G37" i="13"/>
  <c r="Q37" i="13"/>
  <c r="V37" i="13"/>
  <c r="G38" i="13"/>
  <c r="M38" i="13" s="1"/>
  <c r="M37" i="13" s="1"/>
  <c r="I38" i="13"/>
  <c r="I37" i="13" s="1"/>
  <c r="K38" i="13"/>
  <c r="K37" i="13" s="1"/>
  <c r="O38" i="13"/>
  <c r="O37" i="13" s="1"/>
  <c r="Q38" i="13"/>
  <c r="V38" i="13"/>
  <c r="G41" i="13"/>
  <c r="I41" i="13"/>
  <c r="K41" i="13"/>
  <c r="G42" i="13"/>
  <c r="I42" i="13"/>
  <c r="K42" i="13"/>
  <c r="M42" i="13"/>
  <c r="O42" i="13"/>
  <c r="O41" i="13" s="1"/>
  <c r="Q42" i="13"/>
  <c r="Q41" i="13" s="1"/>
  <c r="V42" i="13"/>
  <c r="V41" i="13" s="1"/>
  <c r="G46" i="13"/>
  <c r="I46" i="13"/>
  <c r="K46" i="13"/>
  <c r="M46" i="13"/>
  <c r="O46" i="13"/>
  <c r="Q46" i="13"/>
  <c r="V46" i="13"/>
  <c r="G49" i="13"/>
  <c r="I49" i="13"/>
  <c r="K49" i="13"/>
  <c r="M49" i="13"/>
  <c r="O49" i="13"/>
  <c r="Q49" i="13"/>
  <c r="V49" i="13"/>
  <c r="G54" i="13"/>
  <c r="M54" i="13" s="1"/>
  <c r="I54" i="13"/>
  <c r="K54" i="13"/>
  <c r="O54" i="13"/>
  <c r="Q54" i="13"/>
  <c r="V54" i="13"/>
  <c r="G56" i="13"/>
  <c r="O56" i="13"/>
  <c r="Q56" i="13"/>
  <c r="V56" i="13"/>
  <c r="G57" i="13"/>
  <c r="M57" i="13" s="1"/>
  <c r="M56" i="13" s="1"/>
  <c r="I57" i="13"/>
  <c r="I56" i="13" s="1"/>
  <c r="K57" i="13"/>
  <c r="K56" i="13" s="1"/>
  <c r="O57" i="13"/>
  <c r="Q57" i="13"/>
  <c r="V57" i="13"/>
  <c r="G62" i="13"/>
  <c r="I62" i="13"/>
  <c r="K62" i="13"/>
  <c r="G63" i="13"/>
  <c r="I63" i="13"/>
  <c r="K63" i="13"/>
  <c r="M63" i="13"/>
  <c r="M62" i="13" s="1"/>
  <c r="O63" i="13"/>
  <c r="O62" i="13" s="1"/>
  <c r="Q63" i="13"/>
  <c r="Q62" i="13" s="1"/>
  <c r="V63" i="13"/>
  <c r="G65" i="13"/>
  <c r="I65" i="13"/>
  <c r="K65" i="13"/>
  <c r="M65" i="13"/>
  <c r="O65" i="13"/>
  <c r="Q65" i="13"/>
  <c r="V65" i="13"/>
  <c r="G67" i="13"/>
  <c r="I67" i="13"/>
  <c r="K67" i="13"/>
  <c r="M67" i="13"/>
  <c r="O67" i="13"/>
  <c r="Q67" i="13"/>
  <c r="V67" i="13"/>
  <c r="V62" i="13" s="1"/>
  <c r="K70" i="13"/>
  <c r="O70" i="13"/>
  <c r="Q70" i="13"/>
  <c r="V70" i="13"/>
  <c r="G71" i="13"/>
  <c r="G70" i="13" s="1"/>
  <c r="I71" i="13"/>
  <c r="I70" i="13" s="1"/>
  <c r="K71" i="13"/>
  <c r="O71" i="13"/>
  <c r="Q71" i="13"/>
  <c r="V71" i="13"/>
  <c r="G73" i="13"/>
  <c r="Q73" i="13"/>
  <c r="V73" i="13"/>
  <c r="G74" i="13"/>
  <c r="M74" i="13" s="1"/>
  <c r="I74" i="13"/>
  <c r="I73" i="13" s="1"/>
  <c r="K74" i="13"/>
  <c r="K73" i="13" s="1"/>
  <c r="O74" i="13"/>
  <c r="Q74" i="13"/>
  <c r="V74" i="13"/>
  <c r="G75" i="13"/>
  <c r="M75" i="13" s="1"/>
  <c r="I75" i="13"/>
  <c r="K75" i="13"/>
  <c r="O75" i="13"/>
  <c r="Q75" i="13"/>
  <c r="V75" i="13"/>
  <c r="G78" i="13"/>
  <c r="I78" i="13"/>
  <c r="K78" i="13"/>
  <c r="M78" i="13"/>
  <c r="O78" i="13"/>
  <c r="O73" i="13" s="1"/>
  <c r="Q78" i="13"/>
  <c r="V78" i="13"/>
  <c r="K80" i="13"/>
  <c r="O80" i="13"/>
  <c r="G82" i="13"/>
  <c r="I82" i="13"/>
  <c r="K82" i="13"/>
  <c r="M82" i="13"/>
  <c r="O82" i="13"/>
  <c r="Q82" i="13"/>
  <c r="Q80" i="13" s="1"/>
  <c r="V82" i="13"/>
  <c r="V80" i="13" s="1"/>
  <c r="G84" i="13"/>
  <c r="I84" i="13"/>
  <c r="K84" i="13"/>
  <c r="M84" i="13"/>
  <c r="O84" i="13"/>
  <c r="Q84" i="13"/>
  <c r="V84" i="13"/>
  <c r="G85" i="13"/>
  <c r="M85" i="13" s="1"/>
  <c r="I85" i="13"/>
  <c r="K85" i="13"/>
  <c r="O85" i="13"/>
  <c r="Q85" i="13"/>
  <c r="V85" i="13"/>
  <c r="G86" i="13"/>
  <c r="M86" i="13" s="1"/>
  <c r="I86" i="13"/>
  <c r="K86" i="13"/>
  <c r="O86" i="13"/>
  <c r="Q86" i="13"/>
  <c r="V86" i="13"/>
  <c r="G87" i="13"/>
  <c r="M87" i="13" s="1"/>
  <c r="I87" i="13"/>
  <c r="I80" i="13" s="1"/>
  <c r="K87" i="13"/>
  <c r="O87" i="13"/>
  <c r="Q87" i="13"/>
  <c r="V87" i="13"/>
  <c r="K89" i="13"/>
  <c r="G90" i="13"/>
  <c r="I90" i="13"/>
  <c r="K90" i="13"/>
  <c r="M90" i="13"/>
  <c r="O90" i="13"/>
  <c r="O89" i="13" s="1"/>
  <c r="Q90" i="13"/>
  <c r="Q89" i="13" s="1"/>
  <c r="V90" i="13"/>
  <c r="G92" i="13"/>
  <c r="I92" i="13"/>
  <c r="K92" i="13"/>
  <c r="M92" i="13"/>
  <c r="O92" i="13"/>
  <c r="Q92" i="13"/>
  <c r="V92" i="13"/>
  <c r="G94" i="13"/>
  <c r="I94" i="13"/>
  <c r="K94" i="13"/>
  <c r="M94" i="13"/>
  <c r="O94" i="13"/>
  <c r="Q94" i="13"/>
  <c r="V94" i="13"/>
  <c r="V89" i="13" s="1"/>
  <c r="G97" i="13"/>
  <c r="I97" i="13"/>
  <c r="K97" i="13"/>
  <c r="M97" i="13"/>
  <c r="O97" i="13"/>
  <c r="Q97" i="13"/>
  <c r="V97" i="13"/>
  <c r="G102" i="13"/>
  <c r="M102" i="13" s="1"/>
  <c r="I102" i="13"/>
  <c r="K102" i="13"/>
  <c r="O102" i="13"/>
  <c r="Q102" i="13"/>
  <c r="V102" i="13"/>
  <c r="G104" i="13"/>
  <c r="M104" i="13" s="1"/>
  <c r="I104" i="13"/>
  <c r="K104" i="13"/>
  <c r="O104" i="13"/>
  <c r="Q104" i="13"/>
  <c r="V104" i="13"/>
  <c r="G107" i="13"/>
  <c r="M107" i="13" s="1"/>
  <c r="I107" i="13"/>
  <c r="I89" i="13" s="1"/>
  <c r="K107" i="13"/>
  <c r="O107" i="13"/>
  <c r="Q107" i="13"/>
  <c r="V107" i="13"/>
  <c r="AF110" i="13"/>
  <c r="G22" i="12"/>
  <c r="BA19" i="12"/>
  <c r="BA17" i="12"/>
  <c r="BA14" i="12"/>
  <c r="BA12" i="12"/>
  <c r="G9" i="12"/>
  <c r="G8" i="12" s="1"/>
  <c r="I9" i="12"/>
  <c r="K9" i="12"/>
  <c r="O9" i="12"/>
  <c r="O8" i="12" s="1"/>
  <c r="Q9" i="12"/>
  <c r="V9" i="12"/>
  <c r="G11" i="12"/>
  <c r="M11" i="12" s="1"/>
  <c r="I11" i="12"/>
  <c r="I8" i="12" s="1"/>
  <c r="K11" i="12"/>
  <c r="O11" i="12"/>
  <c r="Q11" i="12"/>
  <c r="Q8" i="12" s="1"/>
  <c r="V11" i="12"/>
  <c r="G13" i="12"/>
  <c r="M13" i="12" s="1"/>
  <c r="I13" i="12"/>
  <c r="K13" i="12"/>
  <c r="K8" i="12" s="1"/>
  <c r="O13" i="12"/>
  <c r="Q13" i="12"/>
  <c r="V13" i="12"/>
  <c r="V8" i="12" s="1"/>
  <c r="K15" i="12"/>
  <c r="V15" i="12"/>
  <c r="G16" i="12"/>
  <c r="G15" i="12" s="1"/>
  <c r="I16" i="12"/>
  <c r="K16" i="12"/>
  <c r="O16" i="12"/>
  <c r="O15" i="12" s="1"/>
  <c r="Q16" i="12"/>
  <c r="V16" i="12"/>
  <c r="G18" i="12"/>
  <c r="M18" i="12" s="1"/>
  <c r="I18" i="12"/>
  <c r="I15" i="12" s="1"/>
  <c r="K18" i="12"/>
  <c r="O18" i="12"/>
  <c r="Q18" i="12"/>
  <c r="Q15" i="12" s="1"/>
  <c r="V18" i="12"/>
  <c r="AF22" i="12"/>
  <c r="I20" i="1"/>
  <c r="I19" i="1"/>
  <c r="I18" i="1"/>
  <c r="I17" i="1"/>
  <c r="I16" i="1"/>
  <c r="G45" i="1"/>
  <c r="G25" i="1" s="1"/>
  <c r="A25" i="1" s="1"/>
  <c r="H44" i="1"/>
  <c r="I44" i="1" s="1"/>
  <c r="H43" i="1"/>
  <c r="I43" i="1" s="1"/>
  <c r="H42" i="1"/>
  <c r="H40" i="1"/>
  <c r="I40" i="1" s="1"/>
  <c r="I70" i="1" l="1"/>
  <c r="J63" i="1" s="1"/>
  <c r="J68" i="1"/>
  <c r="J57" i="1"/>
  <c r="J62" i="1"/>
  <c r="J59" i="1"/>
  <c r="J67" i="1"/>
  <c r="J58" i="1"/>
  <c r="J66" i="1"/>
  <c r="A26" i="1"/>
  <c r="G26" i="1"/>
  <c r="G28" i="1"/>
  <c r="G23" i="1"/>
  <c r="H39" i="1"/>
  <c r="M73" i="13"/>
  <c r="M80" i="13"/>
  <c r="M89" i="13"/>
  <c r="M41" i="13"/>
  <c r="G8" i="13"/>
  <c r="G89" i="13"/>
  <c r="M71" i="13"/>
  <c r="M70" i="13" s="1"/>
  <c r="M32" i="13"/>
  <c r="M20" i="13" s="1"/>
  <c r="AE110" i="13"/>
  <c r="G80" i="13"/>
  <c r="M9" i="12"/>
  <c r="M8" i="12" s="1"/>
  <c r="AE22" i="12"/>
  <c r="M16" i="12"/>
  <c r="M15" i="12" s="1"/>
  <c r="I21" i="1"/>
  <c r="J28" i="1"/>
  <c r="J26" i="1"/>
  <c r="G38" i="1"/>
  <c r="F38" i="1"/>
  <c r="J23" i="1"/>
  <c r="J24" i="1"/>
  <c r="J25" i="1"/>
  <c r="J27" i="1"/>
  <c r="E24" i="1"/>
  <c r="E26" i="1"/>
  <c r="J61" i="1" l="1"/>
  <c r="J60" i="1"/>
  <c r="J65" i="1"/>
  <c r="J64" i="1"/>
  <c r="J69" i="1"/>
  <c r="J70" i="1"/>
  <c r="I39" i="1"/>
  <c r="I45" i="1" s="1"/>
  <c r="H45" i="1"/>
  <c r="A23" i="1"/>
  <c r="G24" i="1" l="1"/>
  <c r="A27" i="1" s="1"/>
  <c r="A24" i="1"/>
  <c r="J43" i="1"/>
  <c r="J39" i="1"/>
  <c r="J45" i="1" s="1"/>
  <c r="J44" i="1"/>
  <c r="J40" i="1"/>
  <c r="J41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<sst xmlns="http://schemas.openxmlformats.org/spreadsheetml/2006/main" count="722" uniqueCount="297">
  <si>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</si>
  <si>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</si>
  <si>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</si>
  <si>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</si>
  <si>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</si>
  <si>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</si>
  <si>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</si>
  <si>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</si>
  <si>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</si>
  <si>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</si>
  <si>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</si>
  <si>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</si>
  <si>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</si>
  <si>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</si>
  <si>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</si>
  <si>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</si>
  <si>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</si>
  <si>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</si>
  <si>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</si>
  <si>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</si>
  <si>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</si>
  <si>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</si>
  <si>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</si>
  <si>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</si>
  <si>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</si>
  <si>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</si>
  <si>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</si>
  <si>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</si>
  <si>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</si>
  <si>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</si>
  <si>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</si>
  <si>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</si>
  <si>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</si>
  <si>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</si>
  <si>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</si>
  <si>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</si>
  <si>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</si>
  <si>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</si>
  <si>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</si>
  <si>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</si>
  <si>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</si>
  <si>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</si>
  <si>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</si>
  <si>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0085</t>
  </si>
  <si>
    <t>Havárie kanalizace Orlí 6 - OPRAVA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</si>
  <si>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</si>
  <si>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</si>
  <si>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</si>
  <si>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</si>
  <si>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</si>
  <si>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</si>
  <si>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</si>
  <si>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</si>
  <si>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</si>
  <si>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</si>
  <si>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</si>
  <si>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</si>
  <si>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Oprava kanalizace Orlí 6</t>
  </si>
  <si>
    <t>1</t>
  </si>
  <si>
    <t>Stavební práce</t>
  </si>
  <si>
    <t>Celkem za stavbu</t>
  </si>
  <si>
    <t>CZK</t>
  </si>
  <si>
    <t>#POPS</t>
  </si>
  <si>
    <t>Popis stavby: 0085 - Havárie kanalizace Orlí 6 - OPRAVA</t>
  </si>
  <si>
    <t>#POPO</t>
  </si>
  <si>
    <t>Popis objektu: 00 - Vedlejší a ostatní náklady</t>
  </si>
  <si>
    <t>#POPR</t>
  </si>
  <si>
    <t>Popis rozpočtu: 00 - Vedlejší a ostatní náklady</t>
  </si>
  <si>
    <t>Popis objektu: 01 - Oprava kanalizace Orlí 6</t>
  </si>
  <si>
    <t>Popis rozpočtu: 1 - Stavební práce</t>
  </si>
  <si>
    <t>Rekapitulace dílů</t>
  </si>
  <si>
    <t>Typ dílu</t>
  </si>
  <si>
    <t>13</t>
  </si>
  <si>
    <t>Hloubené vykopávky</t>
  </si>
  <si>
    <t>16</t>
  </si>
  <si>
    <t>Přemístění výkopku</t>
  </si>
  <si>
    <t>17</t>
  </si>
  <si>
    <t>Konstrukce ze zemin</t>
  </si>
  <si>
    <t>4</t>
  </si>
  <si>
    <t>Vodorovné konstrukce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</si>
  <si>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</si>
  <si>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</si>
  <si>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</si>
  <si>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</si>
  <si>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</si>
  <si>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</si>
  <si>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</si>
  <si>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</si>
  <si>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</si>
  <si>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</si>
  <si>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</si>
  <si>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</si>
  <si>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</si>
  <si>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</si>
  <si>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</si>
  <si>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</si>
  <si>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</si>
  <si>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</si>
  <si>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</si>
  <si>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</si>
  <si>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</si>
  <si>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</si>
  <si>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</si>
  <si>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</si>
  <si>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</si>
  <si>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</si>
  <si>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</si>
  <si>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</si>
  <si>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</si>
  <si>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</si>
  <si>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</si>
  <si>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</si>
  <si>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</si>
  <si>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</si>
  <si>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</si>
  <si>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</si>
  <si>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</si>
  <si>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</si>
  <si>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</si>
  <si>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</si>
  <si>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</si>
  <si>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</si>
  <si>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</si>
  <si>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</si>
  <si>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</si>
  <si>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</si>
  <si>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</si>
  <si>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</si>
  <si>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</si>
  <si>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</si>
  <si>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Vlastní</t>
  </si>
  <si>
    <t>Indiv</t>
  </si>
  <si>
    <t>VRN</t>
  </si>
  <si>
    <t>Běžná</t>
  </si>
  <si>
    <t>POL99_0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</si>
  <si>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</si>
  <si>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</si>
  <si>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</si>
  <si>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</si>
  <si>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RTS 23/ I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</si>
  <si>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</si>
  <si>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</si>
  <si>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00523  R</t>
  </si>
  <si>
    <t>Zkoušky a revize</t>
  </si>
  <si>
    <t>POL99_8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</si>
  <si>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</si>
  <si>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</si>
  <si>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</si>
  <si>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</si>
  <si>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</si>
  <si>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</si>
  <si>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</si>
  <si>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Vyřízení ZUK a poplatky za zábor : 1</t>
  </si>
  <si>
    <t>VV</t>
  </si>
  <si>
    <t>SUM</t>
  </si>
  <si>
    <t>END</t>
  </si>
  <si>
    <t>Položkový soupis prací a dodávek</t>
  </si>
  <si>
    <t>139711101RT3</t>
  </si>
  <si>
    <t>Vykopávka v uzavřených prostorách v hornině 3</t>
  </si>
  <si>
    <t>m3</t>
  </si>
  <si>
    <t>800-1</t>
  </si>
  <si>
    <t>Práce</t>
  </si>
  <si>
    <t>POL1_</t>
  </si>
  <si>
    <t>s naložením výkopku na dopravní prostředek</t>
  </si>
  <si>
    <t>SPI</t>
  </si>
  <si>
    <t>pro kanalizaci : 1,0*6,0*1,3</t>
  </si>
  <si>
    <t>pod betonovou podlahou : 42,0*0,15</t>
  </si>
  <si>
    <t>162201201R00</t>
  </si>
  <si>
    <t>Vodorovné přemístění výkopku z horniny 1 až 4, nošením, na vzdálenost do 10 m</t>
  </si>
  <si>
    <t>bez naložení, avšak s vyprázdněním nádoby na hromadu nebo do dopravního prostředku,</t>
  </si>
  <si>
    <t>Odkaz na mn. položky pořadí 1 : 14,10000</t>
  </si>
  <si>
    <t>162201209R00</t>
  </si>
  <si>
    <t>Vodorovné přemístění výkopku příplatek za každých dalších 10 m  z horniny 1 až 4, nošením</t>
  </si>
  <si>
    <t>14,1*6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</si>
  <si>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</si>
  <si>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</si>
  <si>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</si>
  <si>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 xml:space="preserve">zásyp rýhy pro kanalizaci : </t>
  </si>
  <si>
    <t>vytěžená zemina : 7,8</t>
  </si>
  <si>
    <t xml:space="preserve">vytlačená zemina : </t>
  </si>
  <si>
    <t>lože : -0,78</t>
  </si>
  <si>
    <t>obsyp : -3,1314</t>
  </si>
  <si>
    <t>trouba DN300 : -0,0781*6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</si>
  <si>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</si>
  <si>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</si>
  <si>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</si>
  <si>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6,0*1,0*0,6-0,0781*6</t>
  </si>
  <si>
    <t>175101109R00</t>
  </si>
  <si>
    <t xml:space="preserve">Obsyp potrubí příplatek za prohození sypaniny </t>
  </si>
  <si>
    <t>Odkaz na mn. položky pořadí 5 : 3,13140</t>
  </si>
  <si>
    <t>58330002.AR</t>
  </si>
  <si>
    <t>Kamenivo nestanovené těžené; typ: netříděný; štěrkopísek k zásypu</t>
  </si>
  <si>
    <t>t</t>
  </si>
  <si>
    <t>SPCM</t>
  </si>
  <si>
    <t>Specifikace</t>
  </si>
  <si>
    <t>POL3_</t>
  </si>
  <si>
    <t>3,42*1,67*1,1*1,01</t>
  </si>
  <si>
    <t>451573111R00</t>
  </si>
  <si>
    <t>Lože pod potrubí, stoky a drobné objekty z písku a štěrkopísku  do 65 mm</t>
  </si>
  <si>
    <t>827-1</t>
  </si>
  <si>
    <t>v otevřeném výkopu,</t>
  </si>
  <si>
    <t>6,0*1,3*0,10</t>
  </si>
  <si>
    <t>631416211R00</t>
  </si>
  <si>
    <t>Mazanina betonová ze suché směsi tloušťky přes 50 do 80 mm pevnost v tlaku 25 MPa</t>
  </si>
  <si>
    <t>801-1</t>
  </si>
  <si>
    <t xml:space="preserve">podlaha tl.10cm...betonovat po vrstvách 5cm = 2 x 5cm : </t>
  </si>
  <si>
    <t>chodba : 1,5*18,0*0,05*2</t>
  </si>
  <si>
    <t>místnost : 3,0*5,0*0,05*2</t>
  </si>
  <si>
    <t>631362021R00</t>
  </si>
  <si>
    <t>Výztuž mazanin z betonů a z lehkých betonů ze svařovaných sítí ze svařovaných sítí</t>
  </si>
  <si>
    <t>včetně distančních prvků</t>
  </si>
  <si>
    <t>5,4kg/m2 : 42,0*5,4*0,001*1,10</t>
  </si>
  <si>
    <t>631571010R00</t>
  </si>
  <si>
    <t>Násyp pod podlahy z kameniva bez dodávky materiálu  bez určení tloušťky</t>
  </si>
  <si>
    <t>pod mazaniny a dlažby, popř. na plochých střechách, vodorovný nebo ve spádu, s udusáním a urovnáním povrchu,</t>
  </si>
  <si>
    <t>Položka je určena pro zřízení násypu pod podlahy, mazaniny a dlažby, popř. na plochých střechách, vodorovný nebo ve spádu, s udusáním a urovnáním povrchu.</t>
  </si>
  <si>
    <t>Dodávka násypového materiálu se oceňuje ve specifikaci, na sednutí násypového materiálu se doporučuje koeficient 1,1.</t>
  </si>
  <si>
    <t>42,0*0,15</t>
  </si>
  <si>
    <t>583417003R</t>
  </si>
  <si>
    <t>kamenivo přírodní drcené frakce 0,0 až 32,0 mm; třída A</t>
  </si>
  <si>
    <t>6,3*1,67*1,10*1,01</t>
  </si>
  <si>
    <t>952902110R00</t>
  </si>
  <si>
    <t>Čištění budov zametáním v místnostech, chodbách, na schodišti a na půdě</t>
  </si>
  <si>
    <t>m2</t>
  </si>
  <si>
    <t>801-4</t>
  </si>
  <si>
    <t>Položka je určena pro závěrečné čištění po ukončení oprav a údržby. Do čištěných ploch se zahrnují i plochy místností, ve kterých se stavební práce neprováděli, ale dopravoval se jimi materiál.</t>
  </si>
  <si>
    <t xml:space="preserve">úklid sklepních prostor v místě provádění prací, schodiště, dvorek, vjezd : </t>
  </si>
  <si>
    <t>Průběžný úklid společných prostor - předpoklad 3x : 98,0*3</t>
  </si>
  <si>
    <t>Závěrečný úklid společných prostor1x : 98,0</t>
  </si>
  <si>
    <t>969021131R00</t>
  </si>
  <si>
    <t>Vybourání kanalizačního potrubí DN do 300 mm</t>
  </si>
  <si>
    <t>m</t>
  </si>
  <si>
    <t>801-3</t>
  </si>
  <si>
    <t>včetně pomocného lešení o výšce podlahy do 1900 mm a pro zatížení do 1,5 kPa  (150 kg/m2),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</si>
  <si>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</si>
  <si>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</si>
  <si>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</si>
  <si>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965042241R00</t>
  </si>
  <si>
    <t>Bourání podkladů pod dlažby nebo litých celistvých dlažeb a mazanin  betonových nebo z litého asfaltu, tloušťky přes 100 mm, plochy přes 4 m2</t>
  </si>
  <si>
    <t>chodba : 1,5*18,0*0,15</t>
  </si>
  <si>
    <t>místnost : 3,0*5,0*0,15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</si>
  <si>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</si>
  <si>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</si>
  <si>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</si>
  <si>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</si>
  <si>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</si>
  <si>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>711110010RAB</t>
  </si>
  <si>
    <t>Izolace proti vodě asfaltovými pásy na sucho izolace vodorovná , pás asfaltovaný těžký</t>
  </si>
  <si>
    <t>AP-PSV</t>
  </si>
  <si>
    <t>Agregovaná položka</t>
  </si>
  <si>
    <t>POL2_</t>
  </si>
  <si>
    <t>711111001RZ2</t>
  </si>
  <si>
    <t>Provedení izolace proti zemní vlhkosti natěradly za studena na ploše vodorovné nátěrem penetračním, 1 x nátěr, včetně dodávky penetračního laku ALP-M</t>
  </si>
  <si>
    <t>800-711</t>
  </si>
  <si>
    <t>Penetrace pod pásy z modifikovaného asfaltu.</t>
  </si>
  <si>
    <t>2x : 42,0*2</t>
  </si>
  <si>
    <t>998711101R00</t>
  </si>
  <si>
    <t>Přesun hmot pro izolace proti vodě svisle do 6 m</t>
  </si>
  <si>
    <t>50 m vodorovně měřeno od těžiště půdorysné plochy skládky do těžiště půdorysné plochy objektu</t>
  </si>
  <si>
    <t>Položky obsahují veškerý materiál a práce.</t>
  </si>
  <si>
    <t>721 R01</t>
  </si>
  <si>
    <t>D+M Potrubí KG svodné (ležaté) v zemi, DN 300 PVC KG SN4</t>
  </si>
  <si>
    <t>Potrubí včetně tvarovek. Bez zednické výpomoci.</t>
  </si>
  <si>
    <t>721 R02</t>
  </si>
  <si>
    <t>D+M Přesuvné spojky DN300</t>
  </si>
  <si>
    <t>kus</t>
  </si>
  <si>
    <t>721 R03</t>
  </si>
  <si>
    <t>D+M Přechodky kamenina/PVC DN300</t>
  </si>
  <si>
    <t>721 R04</t>
  </si>
  <si>
    <t>D+M Přechodky PVC/kamenina DN300</t>
  </si>
  <si>
    <t>998721101R00</t>
  </si>
  <si>
    <t>Přesun hmot pro vnitřní kanalizaci v objektech výšky do 6 m</t>
  </si>
  <si>
    <t>800-721</t>
  </si>
  <si>
    <t>50 m vodorovně, měřeno od těžiště půdorysné plochy skládky do těžiště půdorysné plochy objektu</t>
  </si>
  <si>
    <t>979011221R00</t>
  </si>
  <si>
    <t>Svislá doprava suti a vybouraných hmot nošením za prvé podlaží pod základním podlažím</t>
  </si>
  <si>
    <t>Přesun suti</t>
  </si>
  <si>
    <t>POL8_</t>
  </si>
  <si>
    <t>suť z bourání zdiva, betonové podlahy a potrubí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</si>
  <si>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</si>
  <si>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</si>
  <si>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</si>
  <si>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</si>
  <si>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25,125*11</t>
  </si>
  <si>
    <t>979081111RT2</t>
  </si>
  <si>
    <t>Odvoz suti a vybouraných hmot na skládku do 1 km</t>
  </si>
  <si>
    <t>Včetně naložení na dopravní prostředek a složení na skládku, bez poplatku za skládku.</t>
  </si>
  <si>
    <t>pro kanalizaci : 7,8*1,73</t>
  </si>
  <si>
    <t>pod betonovou podlahou : 6,3*1,73</t>
  </si>
  <si>
    <t>z bourání mazaniny, zdiva a potrubí : 25,125</t>
  </si>
  <si>
    <t>979081121RT2</t>
  </si>
  <si>
    <t>Odvoz suti a vybouraných hmot na skládku příplatek za každý další 1 km</t>
  </si>
  <si>
    <t>49,518*19</t>
  </si>
  <si>
    <t>979999973R00</t>
  </si>
  <si>
    <t>Poplatek za skládku za uložení, zemina a kamení,  , skupina 17 05 04 z Katalogu odpadů</t>
  </si>
  <si>
    <t>979990101R00</t>
  </si>
  <si>
    <t>Poplatek za skládku za uložení, směsi betonu a cihel,  , skupina 17 01 01 a 17 01 02 z Katalogu odpadů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</si>
</sst>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8" fillId="3" borderId="12" xfId="0" applyFont="1" applyFill="1" applyBorder="1" applyAlignment="1">
      <alignment horizontal="center" vertical="top" shrinkToFit="1"/>
    </xf>
    <xf numFmtId="165" fontId="8" fillId="3" borderId="12" xfId="0" applyNumberFormat="1" applyFont="1" applyFill="1" applyBorder="1" applyAlignment="1">
      <alignment vertical="top" shrinkToFit="1"/>
    </xf>
    <xf numFmtId="4" fontId="8" fillId="3" borderId="12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SUMIF(F57:F69,A16,I57:I69)+SUMIF(F57:F69,"PSU",I57:I69)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SUMIF(F57:F69,A17,I57:I69)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SUMIF(F57:F69,A18,I57:I69)</f>
        <v>0</v>
      </c>
      <c r="J18" s="85"/>
    </row>
    <row r="19" spans="1:10" ht="23.25" customHeight="1" x14ac:dyDescent="0.2">
      <c r="A19" s="196" t="s">
        <v>95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SUMIF(F57:F69,A19,I57:I69)</f>
        <v>0</v>
      </c>
      <c r="J19" s="85"/>
    </row>
    <row r="20" spans="1:10" ht="23.25" customHeight="1" x14ac:dyDescent="0.2">
      <c r="A20" s="196" t="s">
        <v>96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SUMIF(F57:F69,A20,I57:I69)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'00 00 Naklady'!AE22+'01 1 Pol'!AE110</f>
        <v>0</v>
      </c>
      <c r="G39" s="149">
        <f>'00 00 Naklady'!AF22+'01 1 Pol'!AF110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>
        <f>'00 00 Naklady'!AE22</f>
        <v>0</v>
      </c>
      <c r="G40" s="155">
        <f>'00 00 Naklady'!AF22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53</v>
      </c>
      <c r="C41" s="147" t="s">
        <v>54</v>
      </c>
      <c r="D41" s="147"/>
      <c r="E41" s="147"/>
      <c r="F41" s="158">
        <f>'00 00 Naklady'!AE22</f>
        <v>0</v>
      </c>
      <c r="G41" s="150">
        <f>'00 00 Naklady'!AF22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55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56</v>
      </c>
      <c r="C43" s="153" t="s">
        <v>57</v>
      </c>
      <c r="D43" s="153"/>
      <c r="E43" s="153"/>
      <c r="F43" s="154">
        <f>'01 1 Pol'!AE110</f>
        <v>0</v>
      </c>
      <c r="G43" s="155">
        <f>'01 1 Pol'!AF110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58</v>
      </c>
      <c r="C44" s="147" t="s">
        <v>59</v>
      </c>
      <c r="D44" s="147"/>
      <c r="E44" s="147"/>
      <c r="F44" s="158">
        <f>'01 1 Pol'!AE110</f>
        <v>0</v>
      </c>
      <c r="G44" s="150">
        <f>'01 1 Pol'!AF110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60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10" x14ac:dyDescent="0.2">
      <c r="A47" t="s">
        <v>62</v>
      </c>
      <c r="B47" t="s">
        <v>63</v>
      </c>
    </row>
    <row r="48" spans="1:10" x14ac:dyDescent="0.2">
      <c r="A48" t="s">
        <v>64</v>
      </c>
      <c r="B48" t="s">
        <v>65</v>
      </c>
    </row>
    <row r="49" spans="1:10" x14ac:dyDescent="0.2">
      <c r="A49" t="s">
        <v>66</v>
      </c>
      <c r="B49" t="s">
        <v>67</v>
      </c>
    </row>
    <row r="50" spans="1:10" x14ac:dyDescent="0.2">
      <c r="A50" t="s">
        <v>64</v>
      </c>
      <c r="B50" t="s">
        <v>68</v>
      </c>
    </row>
    <row r="51" spans="1:10" x14ac:dyDescent="0.2">
      <c r="A51" t="s">
        <v>66</v>
      </c>
      <c r="B51" t="s">
        <v>69</v>
      </c>
    </row>
    <row r="54" spans="1:10" ht="15.75" x14ac:dyDescent="0.25">
      <c r="B54" s="175" t="s">
        <v>70</v>
      </c>
    </row>
    <row r="56" spans="1:10" ht="25.5" customHeight="1" x14ac:dyDescent="0.2">
      <c r="A56" s="177"/>
      <c r="B56" s="180" t="s">
        <v>17</v>
      </c>
      <c r="C56" s="180" t="s">
        <v>5</v>
      </c>
      <c r="D56" s="181"/>
      <c r="E56" s="181"/>
      <c r="F56" s="182" t="s">
        <v>71</v>
      </c>
      <c r="G56" s="182"/>
      <c r="H56" s="182"/>
      <c r="I56" s="182" t="s">
        <v>29</v>
      </c>
      <c r="J56" s="182" t="s">
        <v>0</v>
      </c>
    </row>
    <row r="57" spans="1:10" ht="36.75" customHeight="1" x14ac:dyDescent="0.2">
      <c r="A57" s="178"/>
      <c r="B57" s="183" t="s">
        <v>72</v>
      </c>
      <c r="C57" s="184" t="s">
        <v>73</v>
      </c>
      <c r="D57" s="185"/>
      <c r="E57" s="185"/>
      <c r="F57" s="192" t="s">
        <v>24</v>
      </c>
      <c r="G57" s="193"/>
      <c r="H57" s="193"/>
      <c r="I57" s="193">
        <f>'01 1 Pol'!G8</f>
        <v>0</v>
      </c>
      <c r="J57" s="189" t="str">
        <f>IF(I70=0,"",I57/I70*100)</f>
        <v/>
      </c>
    </row>
    <row r="58" spans="1:10" ht="36.75" customHeight="1" x14ac:dyDescent="0.2">
      <c r="A58" s="178"/>
      <c r="B58" s="183" t="s">
        <v>74</v>
      </c>
      <c r="C58" s="184" t="s">
        <v>75</v>
      </c>
      <c r="D58" s="185"/>
      <c r="E58" s="185"/>
      <c r="F58" s="192" t="s">
        <v>24</v>
      </c>
      <c r="G58" s="193"/>
      <c r="H58" s="193"/>
      <c r="I58" s="193">
        <f>'01 1 Pol'!G13</f>
        <v>0</v>
      </c>
      <c r="J58" s="189" t="str">
        <f>IF(I70=0,"",I58/I70*100)</f>
        <v/>
      </c>
    </row>
    <row r="59" spans="1:10" ht="36.75" customHeight="1" x14ac:dyDescent="0.2">
      <c r="A59" s="178"/>
      <c r="B59" s="183" t="s">
        <v>76</v>
      </c>
      <c r="C59" s="184" t="s">
        <v>77</v>
      </c>
      <c r="D59" s="185"/>
      <c r="E59" s="185"/>
      <c r="F59" s="192" t="s">
        <v>24</v>
      </c>
      <c r="G59" s="193"/>
      <c r="H59" s="193"/>
      <c r="I59" s="193">
        <f>'01 1 Pol'!G20</f>
        <v>0</v>
      </c>
      <c r="J59" s="189" t="str">
        <f>IF(I70=0,"",I59/I70*100)</f>
        <v/>
      </c>
    </row>
    <row r="60" spans="1:10" ht="36.75" customHeight="1" x14ac:dyDescent="0.2">
      <c r="A60" s="178"/>
      <c r="B60" s="183" t="s">
        <v>78</v>
      </c>
      <c r="C60" s="184" t="s">
        <v>79</v>
      </c>
      <c r="D60" s="185"/>
      <c r="E60" s="185"/>
      <c r="F60" s="192" t="s">
        <v>24</v>
      </c>
      <c r="G60" s="193"/>
      <c r="H60" s="193"/>
      <c r="I60" s="193">
        <f>'01 1 Pol'!G37</f>
        <v>0</v>
      </c>
      <c r="J60" s="189" t="str">
        <f>IF(I70=0,"",I60/I70*100)</f>
        <v/>
      </c>
    </row>
    <row r="61" spans="1:10" ht="36.75" customHeight="1" x14ac:dyDescent="0.2">
      <c r="A61" s="178"/>
      <c r="B61" s="183" t="s">
        <v>80</v>
      </c>
      <c r="C61" s="184" t="s">
        <v>81</v>
      </c>
      <c r="D61" s="185"/>
      <c r="E61" s="185"/>
      <c r="F61" s="192" t="s">
        <v>24</v>
      </c>
      <c r="G61" s="193"/>
      <c r="H61" s="193"/>
      <c r="I61" s="193">
        <f>'01 1 Pol'!G41</f>
        <v>0</v>
      </c>
      <c r="J61" s="189" t="str">
        <f>IF(I70=0,"",I61/I70*100)</f>
        <v/>
      </c>
    </row>
    <row r="62" spans="1:10" ht="36.75" customHeight="1" x14ac:dyDescent="0.2">
      <c r="A62" s="178"/>
      <c r="B62" s="183" t="s">
        <v>82</v>
      </c>
      <c r="C62" s="184" t="s">
        <v>83</v>
      </c>
      <c r="D62" s="185"/>
      <c r="E62" s="185"/>
      <c r="F62" s="192" t="s">
        <v>24</v>
      </c>
      <c r="G62" s="193"/>
      <c r="H62" s="193"/>
      <c r="I62" s="193">
        <f>'01 1 Pol'!G56</f>
        <v>0</v>
      </c>
      <c r="J62" s="189" t="str">
        <f>IF(I70=0,"",I62/I70*100)</f>
        <v/>
      </c>
    </row>
    <row r="63" spans="1:10" ht="36.75" customHeight="1" x14ac:dyDescent="0.2">
      <c r="A63" s="178"/>
      <c r="B63" s="183" t="s">
        <v>84</v>
      </c>
      <c r="C63" s="184" t="s">
        <v>85</v>
      </c>
      <c r="D63" s="185"/>
      <c r="E63" s="185"/>
      <c r="F63" s="192" t="s">
        <v>24</v>
      </c>
      <c r="G63" s="193"/>
      <c r="H63" s="193"/>
      <c r="I63" s="193">
        <f>'01 1 Pol'!G62</f>
        <v>0</v>
      </c>
      <c r="J63" s="189" t="str">
        <f>IF(I70=0,"",I63/I70*100)</f>
        <v/>
      </c>
    </row>
    <row r="64" spans="1:10" ht="36.75" customHeight="1" x14ac:dyDescent="0.2">
      <c r="A64" s="178"/>
      <c r="B64" s="183" t="s">
        <v>86</v>
      </c>
      <c r="C64" s="184" t="s">
        <v>87</v>
      </c>
      <c r="D64" s="185"/>
      <c r="E64" s="185"/>
      <c r="F64" s="192" t="s">
        <v>24</v>
      </c>
      <c r="G64" s="193"/>
      <c r="H64" s="193"/>
      <c r="I64" s="193">
        <f>'01 1 Pol'!G70</f>
        <v>0</v>
      </c>
      <c r="J64" s="189" t="str">
        <f>IF(I70=0,"",I64/I70*100)</f>
        <v/>
      </c>
    </row>
    <row r="65" spans="1:10" ht="36.75" customHeight="1" x14ac:dyDescent="0.2">
      <c r="A65" s="178"/>
      <c r="B65" s="183" t="s">
        <v>88</v>
      </c>
      <c r="C65" s="184" t="s">
        <v>89</v>
      </c>
      <c r="D65" s="185"/>
      <c r="E65" s="185"/>
      <c r="F65" s="192" t="s">
        <v>25</v>
      </c>
      <c r="G65" s="193"/>
      <c r="H65" s="193"/>
      <c r="I65" s="193">
        <f>'01 1 Pol'!G73</f>
        <v>0</v>
      </c>
      <c r="J65" s="189" t="str">
        <f>IF(I70=0,"",I65/I70*100)</f>
        <v/>
      </c>
    </row>
    <row r="66" spans="1:10" ht="36.75" customHeight="1" x14ac:dyDescent="0.2">
      <c r="A66" s="178"/>
      <c r="B66" s="183" t="s">
        <v>90</v>
      </c>
      <c r="C66" s="184" t="s">
        <v>91</v>
      </c>
      <c r="D66" s="185"/>
      <c r="E66" s="185"/>
      <c r="F66" s="192" t="s">
        <v>25</v>
      </c>
      <c r="G66" s="193"/>
      <c r="H66" s="193"/>
      <c r="I66" s="193">
        <f>'01 1 Pol'!G80</f>
        <v>0</v>
      </c>
      <c r="J66" s="189" t="str">
        <f>IF(I70=0,"",I66/I70*100)</f>
        <v/>
      </c>
    </row>
    <row r="67" spans="1:10" ht="36.75" customHeight="1" x14ac:dyDescent="0.2">
      <c r="A67" s="178"/>
      <c r="B67" s="183" t="s">
        <v>92</v>
      </c>
      <c r="C67" s="184" t="s">
        <v>93</v>
      </c>
      <c r="D67" s="185"/>
      <c r="E67" s="185"/>
      <c r="F67" s="192" t="s">
        <v>94</v>
      </c>
      <c r="G67" s="193"/>
      <c r="H67" s="193"/>
      <c r="I67" s="193">
        <f>'01 1 Pol'!G89</f>
        <v>0</v>
      </c>
      <c r="J67" s="189" t="str">
        <f>IF(I70=0,"",I67/I70*100)</f>
        <v/>
      </c>
    </row>
    <row r="68" spans="1:10" ht="36.75" customHeight="1" x14ac:dyDescent="0.2">
      <c r="A68" s="178"/>
      <c r="B68" s="183" t="s">
        <v>95</v>
      </c>
      <c r="C68" s="184" t="s">
        <v>27</v>
      </c>
      <c r="D68" s="185"/>
      <c r="E68" s="185"/>
      <c r="F68" s="192" t="s">
        <v>95</v>
      </c>
      <c r="G68" s="193"/>
      <c r="H68" s="193"/>
      <c r="I68" s="193">
        <f>'00 00 Naklady'!G8</f>
        <v>0</v>
      </c>
      <c r="J68" s="189" t="str">
        <f>IF(I70=0,"",I68/I70*100)</f>
        <v/>
      </c>
    </row>
    <row r="69" spans="1:10" ht="36.75" customHeight="1" x14ac:dyDescent="0.2">
      <c r="A69" s="178"/>
      <c r="B69" s="183" t="s">
        <v>96</v>
      </c>
      <c r="C69" s="184" t="s">
        <v>28</v>
      </c>
      <c r="D69" s="185"/>
      <c r="E69" s="185"/>
      <c r="F69" s="192" t="s">
        <v>96</v>
      </c>
      <c r="G69" s="193"/>
      <c r="H69" s="193"/>
      <c r="I69" s="193">
        <f>'00 00 Naklady'!G15</f>
        <v>0</v>
      </c>
      <c r="J69" s="189" t="str">
        <f>IF(I70=0,"",I69/I70*100)</f>
        <v/>
      </c>
    </row>
    <row r="70" spans="1:10" ht="25.5" customHeight="1" x14ac:dyDescent="0.2">
      <c r="A70" s="179"/>
      <c r="B70" s="186" t="s">
        <v>1</v>
      </c>
      <c r="C70" s="187"/>
      <c r="D70" s="188"/>
      <c r="E70" s="188"/>
      <c r="F70" s="194"/>
      <c r="G70" s="195"/>
      <c r="H70" s="195"/>
      <c r="I70" s="195">
        <f>SUM(I57:I69)</f>
        <v>0</v>
      </c>
      <c r="J70" s="190">
        <f>SUM(J57:J69)</f>
        <v>0</v>
      </c>
    </row>
    <row r="71" spans="1:10" x14ac:dyDescent="0.2">
      <c r="F71" s="135"/>
      <c r="G71" s="135"/>
      <c r="H71" s="135"/>
      <c r="I71" s="135"/>
      <c r="J71" s="191"/>
    </row>
    <row r="72" spans="1:10" x14ac:dyDescent="0.2">
      <c r="F72" s="135"/>
      <c r="G72" s="135"/>
      <c r="H72" s="135"/>
      <c r="I72" s="135"/>
      <c r="J72" s="191"/>
    </row>
    <row r="73" spans="1:10" x14ac:dyDescent="0.2">
      <c r="F73" s="135"/>
      <c r="G73" s="135"/>
      <c r="H73" s="135"/>
      <c r="I73" s="135"/>
      <c r="J73" s="191"/>
    </row>
  </sheetData>
  <sheetProtection password="8879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97</v>
      </c>
      <c r="B1" s="197"/>
      <c r="C1" s="197"/>
      <c r="D1" s="197"/>
      <c r="E1" s="197"/>
      <c r="F1" s="197"/>
      <c r="G1" s="197"/>
      <c r="AG1" t="s">
        <v>98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99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100</v>
      </c>
      <c r="AG3" t="s">
        <v>101</v>
      </c>
    </row>
    <row r="4" spans="1:60" ht="24.95" customHeight="1" x14ac:dyDescent="0.2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102</v>
      </c>
    </row>
    <row r="5" spans="1:60" x14ac:dyDescent="0.2">
      <c r="D5" s="10"/>
    </row>
    <row r="6" spans="1:60" ht="38.25" x14ac:dyDescent="0.2">
      <c r="A6" s="208" t="s">
        <v>103</v>
      </c>
      <c r="B6" s="210" t="s">
        <v>104</v>
      </c>
      <c r="C6" s="210" t="s">
        <v>105</v>
      </c>
      <c r="D6" s="209" t="s">
        <v>106</v>
      </c>
      <c r="E6" s="208" t="s">
        <v>107</v>
      </c>
      <c r="F6" s="207" t="s">
        <v>108</v>
      </c>
      <c r="G6" s="208" t="s">
        <v>29</v>
      </c>
      <c r="H6" s="211" t="s">
        <v>30</v>
      </c>
      <c r="I6" s="211" t="s">
        <v>109</v>
      </c>
      <c r="J6" s="211" t="s">
        <v>31</v>
      </c>
      <c r="K6" s="211" t="s">
        <v>110</v>
      </c>
      <c r="L6" s="211" t="s">
        <v>111</v>
      </c>
      <c r="M6" s="211" t="s">
        <v>112</v>
      </c>
      <c r="N6" s="211" t="s">
        <v>113</v>
      </c>
      <c r="O6" s="211" t="s">
        <v>114</v>
      </c>
      <c r="P6" s="211" t="s">
        <v>115</v>
      </c>
      <c r="Q6" s="211" t="s">
        <v>116</v>
      </c>
      <c r="R6" s="211" t="s">
        <v>117</v>
      </c>
      <c r="S6" s="211" t="s">
        <v>118</v>
      </c>
      <c r="T6" s="211" t="s">
        <v>119</v>
      </c>
      <c r="U6" s="211" t="s">
        <v>120</v>
      </c>
      <c r="V6" s="211" t="s">
        <v>121</v>
      </c>
      <c r="W6" s="211" t="s">
        <v>122</v>
      </c>
      <c r="X6" s="211" t="s">
        <v>123</v>
      </c>
      <c r="Y6" s="211" t="s">
        <v>124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125</v>
      </c>
      <c r="B8" s="227" t="s">
        <v>95</v>
      </c>
      <c r="C8" s="245" t="s">
        <v>27</v>
      </c>
      <c r="D8" s="228"/>
      <c r="E8" s="229"/>
      <c r="F8" s="230"/>
      <c r="G8" s="230">
        <f>SUMIF(AG9:AG14,"&lt;&gt;NOR",G9:G14)</f>
        <v>0</v>
      </c>
      <c r="H8" s="230"/>
      <c r="I8" s="230">
        <f>SUM(I9:I14)</f>
        <v>0</v>
      </c>
      <c r="J8" s="230"/>
      <c r="K8" s="230">
        <f>SUM(K9:K14)</f>
        <v>0</v>
      </c>
      <c r="L8" s="230"/>
      <c r="M8" s="230">
        <f>SUM(M9:M14)</f>
        <v>0</v>
      </c>
      <c r="N8" s="229"/>
      <c r="O8" s="229">
        <f>SUM(O9:O14)</f>
        <v>0</v>
      </c>
      <c r="P8" s="229"/>
      <c r="Q8" s="229">
        <f>SUM(Q9:Q14)</f>
        <v>0</v>
      </c>
      <c r="R8" s="230"/>
      <c r="S8" s="230"/>
      <c r="T8" s="231"/>
      <c r="U8" s="225"/>
      <c r="V8" s="225">
        <f>SUM(V9:V14)</f>
        <v>0</v>
      </c>
      <c r="W8" s="225"/>
      <c r="X8" s="225"/>
      <c r="Y8" s="225"/>
      <c r="AG8" t="s">
        <v>126</v>
      </c>
    </row>
    <row r="9" spans="1:60" outlineLevel="1" x14ac:dyDescent="0.2">
      <c r="A9" s="236">
        <v>1</v>
      </c>
      <c r="B9" s="237" t="s">
        <v>127</v>
      </c>
      <c r="C9" s="246" t="s">
        <v>128</v>
      </c>
      <c r="D9" s="238" t="s">
        <v>129</v>
      </c>
      <c r="E9" s="239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15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130</v>
      </c>
      <c r="T9" s="242" t="s">
        <v>131</v>
      </c>
      <c r="U9" s="222">
        <v>0</v>
      </c>
      <c r="V9" s="222">
        <f>ROUND(E9*U9,2)</f>
        <v>0</v>
      </c>
      <c r="W9" s="222"/>
      <c r="X9" s="222" t="s">
        <v>132</v>
      </c>
      <c r="Y9" s="222" t="s">
        <v>133</v>
      </c>
      <c r="Z9" s="212"/>
      <c r="AA9" s="212"/>
      <c r="AB9" s="212"/>
      <c r="AC9" s="212"/>
      <c r="AD9" s="212"/>
      <c r="AE9" s="212"/>
      <c r="AF9" s="212"/>
      <c r="AG9" s="212" t="s">
        <v>134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7" t="s">
        <v>135</v>
      </c>
      <c r="D10" s="243"/>
      <c r="E10" s="243"/>
      <c r="F10" s="243"/>
      <c r="G10" s="243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6">
        <v>2</v>
      </c>
      <c r="B11" s="237" t="s">
        <v>137</v>
      </c>
      <c r="C11" s="246" t="s">
        <v>138</v>
      </c>
      <c r="D11" s="238" t="s">
        <v>129</v>
      </c>
      <c r="E11" s="239">
        <v>1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15</v>
      </c>
      <c r="M11" s="241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41"/>
      <c r="S11" s="241" t="s">
        <v>139</v>
      </c>
      <c r="T11" s="242" t="s">
        <v>131</v>
      </c>
      <c r="U11" s="222">
        <v>0</v>
      </c>
      <c r="V11" s="222">
        <f>ROUND(E11*U11,2)</f>
        <v>0</v>
      </c>
      <c r="W11" s="222"/>
      <c r="X11" s="222" t="s">
        <v>132</v>
      </c>
      <c r="Y11" s="222" t="s">
        <v>133</v>
      </c>
      <c r="Z11" s="212"/>
      <c r="AA11" s="212"/>
      <c r="AB11" s="212"/>
      <c r="AC11" s="212"/>
      <c r="AD11" s="212"/>
      <c r="AE11" s="212"/>
      <c r="AF11" s="212"/>
      <c r="AG11" s="212" t="s">
        <v>140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2" x14ac:dyDescent="0.2">
      <c r="A12" s="219"/>
      <c r="B12" s="220"/>
      <c r="C12" s="247" t="s">
        <v>141</v>
      </c>
      <c r="D12" s="243"/>
      <c r="E12" s="243"/>
      <c r="F12" s="243"/>
      <c r="G12" s="243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136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44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6">
        <v>3</v>
      </c>
      <c r="B13" s="237" t="s">
        <v>142</v>
      </c>
      <c r="C13" s="246" t="s">
        <v>143</v>
      </c>
      <c r="D13" s="238" t="s">
        <v>129</v>
      </c>
      <c r="E13" s="239">
        <v>1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15</v>
      </c>
      <c r="M13" s="241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41"/>
      <c r="S13" s="241" t="s">
        <v>139</v>
      </c>
      <c r="T13" s="242" t="s">
        <v>131</v>
      </c>
      <c r="U13" s="222">
        <v>0</v>
      </c>
      <c r="V13" s="222">
        <f>ROUND(E13*U13,2)</f>
        <v>0</v>
      </c>
      <c r="W13" s="222"/>
      <c r="X13" s="222" t="s">
        <v>132</v>
      </c>
      <c r="Y13" s="222" t="s">
        <v>133</v>
      </c>
      <c r="Z13" s="212"/>
      <c r="AA13" s="212"/>
      <c r="AB13" s="212"/>
      <c r="AC13" s="212"/>
      <c r="AD13" s="212"/>
      <c r="AE13" s="212"/>
      <c r="AF13" s="212"/>
      <c r="AG13" s="212" t="s">
        <v>144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2" x14ac:dyDescent="0.2">
      <c r="A14" s="219"/>
      <c r="B14" s="220"/>
      <c r="C14" s="247" t="s">
        <v>145</v>
      </c>
      <c r="D14" s="243"/>
      <c r="E14" s="243"/>
      <c r="F14" s="243"/>
      <c r="G14" s="243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136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44" t="str">
        <f>C14</f>
        <v>Náklady zhotovitele, související s prováděním zkoušek a revizí předepsaných technickými normami nebo objednatelem a které jsou pro provedení díla nezbytné.</v>
      </c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26" t="s">
        <v>125</v>
      </c>
      <c r="B15" s="227" t="s">
        <v>96</v>
      </c>
      <c r="C15" s="245" t="s">
        <v>28</v>
      </c>
      <c r="D15" s="228"/>
      <c r="E15" s="229"/>
      <c r="F15" s="230"/>
      <c r="G15" s="230">
        <f>SUMIF(AG16:AG20,"&lt;&gt;NOR",G16:G20)</f>
        <v>0</v>
      </c>
      <c r="H15" s="230"/>
      <c r="I15" s="230">
        <f>SUM(I16:I20)</f>
        <v>0</v>
      </c>
      <c r="J15" s="230"/>
      <c r="K15" s="230">
        <f>SUM(K16:K20)</f>
        <v>0</v>
      </c>
      <c r="L15" s="230"/>
      <c r="M15" s="230">
        <f>SUM(M16:M20)</f>
        <v>0</v>
      </c>
      <c r="N15" s="229"/>
      <c r="O15" s="229">
        <f>SUM(O16:O20)</f>
        <v>0</v>
      </c>
      <c r="P15" s="229"/>
      <c r="Q15" s="229">
        <f>SUM(Q16:Q20)</f>
        <v>0</v>
      </c>
      <c r="R15" s="230"/>
      <c r="S15" s="230"/>
      <c r="T15" s="231"/>
      <c r="U15" s="225"/>
      <c r="V15" s="225">
        <f>SUM(V16:V20)</f>
        <v>0</v>
      </c>
      <c r="W15" s="225"/>
      <c r="X15" s="225"/>
      <c r="Y15" s="225"/>
      <c r="AG15" t="s">
        <v>126</v>
      </c>
    </row>
    <row r="16" spans="1:60" outlineLevel="1" x14ac:dyDescent="0.2">
      <c r="A16" s="236">
        <v>4</v>
      </c>
      <c r="B16" s="237" t="s">
        <v>146</v>
      </c>
      <c r="C16" s="246" t="s">
        <v>147</v>
      </c>
      <c r="D16" s="238" t="s">
        <v>129</v>
      </c>
      <c r="E16" s="239">
        <v>1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15</v>
      </c>
      <c r="M16" s="241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41"/>
      <c r="S16" s="241" t="s">
        <v>139</v>
      </c>
      <c r="T16" s="242" t="s">
        <v>131</v>
      </c>
      <c r="U16" s="222">
        <v>0</v>
      </c>
      <c r="V16" s="222">
        <f>ROUND(E16*U16,2)</f>
        <v>0</v>
      </c>
      <c r="W16" s="222"/>
      <c r="X16" s="222" t="s">
        <v>132</v>
      </c>
      <c r="Y16" s="222" t="s">
        <v>133</v>
      </c>
      <c r="Z16" s="212"/>
      <c r="AA16" s="212"/>
      <c r="AB16" s="212"/>
      <c r="AC16" s="212"/>
      <c r="AD16" s="212"/>
      <c r="AE16" s="212"/>
      <c r="AF16" s="212"/>
      <c r="AG16" s="212" t="s">
        <v>144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19"/>
      <c r="B17" s="220"/>
      <c r="C17" s="247" t="s">
        <v>148</v>
      </c>
      <c r="D17" s="243"/>
      <c r="E17" s="243"/>
      <c r="F17" s="243"/>
      <c r="G17" s="243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136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44" t="str">
        <f>C17</f>
        <v>Náklady na vyhotovení dokumentace skutečného provedení stavby a její předání objednateli v požadované formě a požadovaném počtu.</v>
      </c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6">
        <v>5</v>
      </c>
      <c r="B18" s="237" t="s">
        <v>149</v>
      </c>
      <c r="C18" s="246" t="s">
        <v>150</v>
      </c>
      <c r="D18" s="238" t="s">
        <v>129</v>
      </c>
      <c r="E18" s="239">
        <v>1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15</v>
      </c>
      <c r="M18" s="241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41"/>
      <c r="S18" s="241" t="s">
        <v>139</v>
      </c>
      <c r="T18" s="242" t="s">
        <v>131</v>
      </c>
      <c r="U18" s="222">
        <v>0</v>
      </c>
      <c r="V18" s="222">
        <f>ROUND(E18*U18,2)</f>
        <v>0</v>
      </c>
      <c r="W18" s="222"/>
      <c r="X18" s="222" t="s">
        <v>132</v>
      </c>
      <c r="Y18" s="222" t="s">
        <v>133</v>
      </c>
      <c r="Z18" s="212"/>
      <c r="AA18" s="212"/>
      <c r="AB18" s="212"/>
      <c r="AC18" s="212"/>
      <c r="AD18" s="212"/>
      <c r="AE18" s="212"/>
      <c r="AF18" s="212"/>
      <c r="AG18" s="212" t="s">
        <v>144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2" x14ac:dyDescent="0.2">
      <c r="A19" s="219"/>
      <c r="B19" s="220"/>
      <c r="C19" s="247" t="s">
        <v>151</v>
      </c>
      <c r="D19" s="243"/>
      <c r="E19" s="243"/>
      <c r="F19" s="243"/>
      <c r="G19" s="243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136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44" t="str">
        <f>C19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48" t="s">
        <v>152</v>
      </c>
      <c r="D20" s="223"/>
      <c r="E20" s="224">
        <v>1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153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3"/>
      <c r="B21" s="4"/>
      <c r="C21" s="249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v>15</v>
      </c>
      <c r="AF21">
        <v>21</v>
      </c>
      <c r="AG21" t="s">
        <v>111</v>
      </c>
    </row>
    <row r="22" spans="1:60" x14ac:dyDescent="0.2">
      <c r="A22" s="215"/>
      <c r="B22" s="216" t="s">
        <v>29</v>
      </c>
      <c r="C22" s="250"/>
      <c r="D22" s="217"/>
      <c r="E22" s="218"/>
      <c r="F22" s="218"/>
      <c r="G22" s="235">
        <f>G8+G15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f>SUMIF(L7:L20,AE21,G7:G20)</f>
        <v>0</v>
      </c>
      <c r="AF22">
        <f>SUMIF(L7:L20,AF21,G7:G20)</f>
        <v>0</v>
      </c>
      <c r="AG22" t="s">
        <v>154</v>
      </c>
    </row>
    <row r="23" spans="1:60" x14ac:dyDescent="0.2">
      <c r="C23" s="251"/>
      <c r="D23" s="10"/>
      <c r="AG23" t="s">
        <v>155</v>
      </c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9">
    <mergeCell ref="C14:G14"/>
    <mergeCell ref="C17:G17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156</v>
      </c>
      <c r="B1" s="197"/>
      <c r="C1" s="197"/>
      <c r="D1" s="197"/>
      <c r="E1" s="197"/>
      <c r="F1" s="197"/>
      <c r="G1" s="197"/>
      <c r="AG1" t="s">
        <v>98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99</v>
      </c>
    </row>
    <row r="3" spans="1:60" ht="24.95" customHeight="1" x14ac:dyDescent="0.2">
      <c r="A3" s="198" t="s">
        <v>8</v>
      </c>
      <c r="B3" s="49" t="s">
        <v>56</v>
      </c>
      <c r="C3" s="201" t="s">
        <v>57</v>
      </c>
      <c r="D3" s="199"/>
      <c r="E3" s="199"/>
      <c r="F3" s="199"/>
      <c r="G3" s="200"/>
      <c r="AC3" s="176" t="s">
        <v>99</v>
      </c>
      <c r="AG3" t="s">
        <v>101</v>
      </c>
    </row>
    <row r="4" spans="1:60" ht="24.95" customHeight="1" x14ac:dyDescent="0.2">
      <c r="A4" s="202" t="s">
        <v>9</v>
      </c>
      <c r="B4" s="203" t="s">
        <v>58</v>
      </c>
      <c r="C4" s="204" t="s">
        <v>59</v>
      </c>
      <c r="D4" s="205"/>
      <c r="E4" s="205"/>
      <c r="F4" s="205"/>
      <c r="G4" s="206"/>
      <c r="AG4" t="s">
        <v>102</v>
      </c>
    </row>
    <row r="5" spans="1:60" x14ac:dyDescent="0.2">
      <c r="D5" s="10"/>
    </row>
    <row r="6" spans="1:60" ht="38.25" x14ac:dyDescent="0.2">
      <c r="A6" s="208" t="s">
        <v>103</v>
      </c>
      <c r="B6" s="210" t="s">
        <v>104</v>
      </c>
      <c r="C6" s="210" t="s">
        <v>105</v>
      </c>
      <c r="D6" s="209" t="s">
        <v>106</v>
      </c>
      <c r="E6" s="208" t="s">
        <v>107</v>
      </c>
      <c r="F6" s="207" t="s">
        <v>108</v>
      </c>
      <c r="G6" s="208" t="s">
        <v>29</v>
      </c>
      <c r="H6" s="211" t="s">
        <v>30</v>
      </c>
      <c r="I6" s="211" t="s">
        <v>109</v>
      </c>
      <c r="J6" s="211" t="s">
        <v>31</v>
      </c>
      <c r="K6" s="211" t="s">
        <v>110</v>
      </c>
      <c r="L6" s="211" t="s">
        <v>111</v>
      </c>
      <c r="M6" s="211" t="s">
        <v>112</v>
      </c>
      <c r="N6" s="211" t="s">
        <v>113</v>
      </c>
      <c r="O6" s="211" t="s">
        <v>114</v>
      </c>
      <c r="P6" s="211" t="s">
        <v>115</v>
      </c>
      <c r="Q6" s="211" t="s">
        <v>116</v>
      </c>
      <c r="R6" s="211" t="s">
        <v>117</v>
      </c>
      <c r="S6" s="211" t="s">
        <v>118</v>
      </c>
      <c r="T6" s="211" t="s">
        <v>119</v>
      </c>
      <c r="U6" s="211" t="s">
        <v>120</v>
      </c>
      <c r="V6" s="211" t="s">
        <v>121</v>
      </c>
      <c r="W6" s="211" t="s">
        <v>122</v>
      </c>
      <c r="X6" s="211" t="s">
        <v>123</v>
      </c>
      <c r="Y6" s="211" t="s">
        <v>124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125</v>
      </c>
      <c r="B8" s="227" t="s">
        <v>72</v>
      </c>
      <c r="C8" s="245" t="s">
        <v>73</v>
      </c>
      <c r="D8" s="228"/>
      <c r="E8" s="229"/>
      <c r="F8" s="230"/>
      <c r="G8" s="230">
        <f>SUMIF(AG9:AG12,"&lt;&gt;NOR",G9:G12)</f>
        <v>0</v>
      </c>
      <c r="H8" s="230"/>
      <c r="I8" s="230">
        <f>SUM(I9:I12)</f>
        <v>0</v>
      </c>
      <c r="J8" s="230"/>
      <c r="K8" s="230">
        <f>SUM(K9:K12)</f>
        <v>0</v>
      </c>
      <c r="L8" s="230"/>
      <c r="M8" s="230">
        <f>SUM(M9:M12)</f>
        <v>0</v>
      </c>
      <c r="N8" s="229"/>
      <c r="O8" s="229">
        <f>SUM(O9:O12)</f>
        <v>0</v>
      </c>
      <c r="P8" s="229"/>
      <c r="Q8" s="229">
        <f>SUM(Q9:Q12)</f>
        <v>0</v>
      </c>
      <c r="R8" s="230"/>
      <c r="S8" s="230"/>
      <c r="T8" s="231"/>
      <c r="U8" s="225"/>
      <c r="V8" s="225">
        <f>SUM(V9:V12)</f>
        <v>66.66</v>
      </c>
      <c r="W8" s="225"/>
      <c r="X8" s="225"/>
      <c r="Y8" s="225"/>
      <c r="AG8" t="s">
        <v>126</v>
      </c>
    </row>
    <row r="9" spans="1:60" outlineLevel="1" x14ac:dyDescent="0.2">
      <c r="A9" s="236">
        <v>1</v>
      </c>
      <c r="B9" s="237" t="s">
        <v>157</v>
      </c>
      <c r="C9" s="246" t="s">
        <v>158</v>
      </c>
      <c r="D9" s="238" t="s">
        <v>159</v>
      </c>
      <c r="E9" s="239">
        <v>14.1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15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 t="s">
        <v>160</v>
      </c>
      <c r="S9" s="241" t="s">
        <v>139</v>
      </c>
      <c r="T9" s="242" t="s">
        <v>139</v>
      </c>
      <c r="U9" s="222">
        <v>4.7279999999999998</v>
      </c>
      <c r="V9" s="222">
        <f>ROUND(E9*U9,2)</f>
        <v>66.66</v>
      </c>
      <c r="W9" s="222"/>
      <c r="X9" s="222" t="s">
        <v>161</v>
      </c>
      <c r="Y9" s="222" t="s">
        <v>133</v>
      </c>
      <c r="Z9" s="212"/>
      <c r="AA9" s="212"/>
      <c r="AB9" s="212"/>
      <c r="AC9" s="212"/>
      <c r="AD9" s="212"/>
      <c r="AE9" s="212"/>
      <c r="AF9" s="212"/>
      <c r="AG9" s="212" t="s">
        <v>162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61" t="s">
        <v>163</v>
      </c>
      <c r="D10" s="252"/>
      <c r="E10" s="252"/>
      <c r="F10" s="252"/>
      <c r="G10" s="25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164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48" t="s">
        <v>165</v>
      </c>
      <c r="D11" s="223"/>
      <c r="E11" s="224">
        <v>7.8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153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48" t="s">
        <v>166</v>
      </c>
      <c r="D12" s="223"/>
      <c r="E12" s="224">
        <v>6.3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153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26" t="s">
        <v>125</v>
      </c>
      <c r="B13" s="227" t="s">
        <v>74</v>
      </c>
      <c r="C13" s="245" t="s">
        <v>75</v>
      </c>
      <c r="D13" s="228"/>
      <c r="E13" s="229"/>
      <c r="F13" s="230"/>
      <c r="G13" s="230">
        <f>SUMIF(AG14:AG19,"&lt;&gt;NOR",G14:G19)</f>
        <v>0</v>
      </c>
      <c r="H13" s="230"/>
      <c r="I13" s="230">
        <f>SUM(I14:I19)</f>
        <v>0</v>
      </c>
      <c r="J13" s="230"/>
      <c r="K13" s="230">
        <f>SUM(K14:K19)</f>
        <v>0</v>
      </c>
      <c r="L13" s="230"/>
      <c r="M13" s="230">
        <f>SUM(M14:M19)</f>
        <v>0</v>
      </c>
      <c r="N13" s="229"/>
      <c r="O13" s="229">
        <f>SUM(O14:O19)</f>
        <v>0</v>
      </c>
      <c r="P13" s="229"/>
      <c r="Q13" s="229">
        <f>SUM(Q14:Q19)</f>
        <v>0</v>
      </c>
      <c r="R13" s="230"/>
      <c r="S13" s="230"/>
      <c r="T13" s="231"/>
      <c r="U13" s="225"/>
      <c r="V13" s="225">
        <f>SUM(V14:V19)</f>
        <v>79.16</v>
      </c>
      <c r="W13" s="225"/>
      <c r="X13" s="225"/>
      <c r="Y13" s="225"/>
      <c r="AG13" t="s">
        <v>126</v>
      </c>
    </row>
    <row r="14" spans="1:60" outlineLevel="1" x14ac:dyDescent="0.2">
      <c r="A14" s="236">
        <v>2</v>
      </c>
      <c r="B14" s="237" t="s">
        <v>167</v>
      </c>
      <c r="C14" s="246" t="s">
        <v>168</v>
      </c>
      <c r="D14" s="238" t="s">
        <v>159</v>
      </c>
      <c r="E14" s="239">
        <v>14.1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15</v>
      </c>
      <c r="M14" s="241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41" t="s">
        <v>160</v>
      </c>
      <c r="S14" s="241" t="s">
        <v>139</v>
      </c>
      <c r="T14" s="242" t="s">
        <v>139</v>
      </c>
      <c r="U14" s="222">
        <v>0.86799999999999999</v>
      </c>
      <c r="V14" s="222">
        <f>ROUND(E14*U14,2)</f>
        <v>12.24</v>
      </c>
      <c r="W14" s="222"/>
      <c r="X14" s="222" t="s">
        <v>161</v>
      </c>
      <c r="Y14" s="222" t="s">
        <v>133</v>
      </c>
      <c r="Z14" s="212"/>
      <c r="AA14" s="212"/>
      <c r="AB14" s="212"/>
      <c r="AC14" s="212"/>
      <c r="AD14" s="212"/>
      <c r="AE14" s="212"/>
      <c r="AF14" s="212"/>
      <c r="AG14" s="212" t="s">
        <v>162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61" t="s">
        <v>169</v>
      </c>
      <c r="D15" s="252"/>
      <c r="E15" s="252"/>
      <c r="F15" s="252"/>
      <c r="G15" s="25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164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48" t="s">
        <v>170</v>
      </c>
      <c r="D16" s="223"/>
      <c r="E16" s="224">
        <v>14.1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153</v>
      </c>
      <c r="AH16" s="212">
        <v>5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36">
        <v>3</v>
      </c>
      <c r="B17" s="237" t="s">
        <v>171</v>
      </c>
      <c r="C17" s="246" t="s">
        <v>172</v>
      </c>
      <c r="D17" s="238" t="s">
        <v>159</v>
      </c>
      <c r="E17" s="239">
        <v>84.6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15</v>
      </c>
      <c r="M17" s="241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41" t="s">
        <v>160</v>
      </c>
      <c r="S17" s="241" t="s">
        <v>139</v>
      </c>
      <c r="T17" s="242" t="s">
        <v>139</v>
      </c>
      <c r="U17" s="222">
        <v>0.79100000000000004</v>
      </c>
      <c r="V17" s="222">
        <f>ROUND(E17*U17,2)</f>
        <v>66.92</v>
      </c>
      <c r="W17" s="222"/>
      <c r="X17" s="222" t="s">
        <v>161</v>
      </c>
      <c r="Y17" s="222" t="s">
        <v>133</v>
      </c>
      <c r="Z17" s="212"/>
      <c r="AA17" s="212"/>
      <c r="AB17" s="212"/>
      <c r="AC17" s="212"/>
      <c r="AD17" s="212"/>
      <c r="AE17" s="212"/>
      <c r="AF17" s="212"/>
      <c r="AG17" s="212" t="s">
        <v>162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61" t="s">
        <v>169</v>
      </c>
      <c r="D18" s="252"/>
      <c r="E18" s="252"/>
      <c r="F18" s="252"/>
      <c r="G18" s="25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164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48" t="s">
        <v>173</v>
      </c>
      <c r="D19" s="223"/>
      <c r="E19" s="224">
        <v>84.6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153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26" t="s">
        <v>125</v>
      </c>
      <c r="B20" s="227" t="s">
        <v>76</v>
      </c>
      <c r="C20" s="245" t="s">
        <v>77</v>
      </c>
      <c r="D20" s="228"/>
      <c r="E20" s="229"/>
      <c r="F20" s="230"/>
      <c r="G20" s="230">
        <f>SUMIF(AG21:AG36,"&lt;&gt;NOR",G21:G36)</f>
        <v>0</v>
      </c>
      <c r="H20" s="230"/>
      <c r="I20" s="230">
        <f>SUM(I21:I36)</f>
        <v>0</v>
      </c>
      <c r="J20" s="230"/>
      <c r="K20" s="230">
        <f>SUM(K21:K36)</f>
        <v>0</v>
      </c>
      <c r="L20" s="230"/>
      <c r="M20" s="230">
        <f>SUM(M21:M36)</f>
        <v>0</v>
      </c>
      <c r="N20" s="229"/>
      <c r="O20" s="229">
        <f>SUM(O21:O36)</f>
        <v>11.67</v>
      </c>
      <c r="P20" s="229"/>
      <c r="Q20" s="229">
        <f>SUM(Q21:Q36)</f>
        <v>0</v>
      </c>
      <c r="R20" s="230"/>
      <c r="S20" s="230"/>
      <c r="T20" s="231"/>
      <c r="U20" s="225"/>
      <c r="V20" s="225">
        <f>SUM(V21:V36)</f>
        <v>11.84</v>
      </c>
      <c r="W20" s="225"/>
      <c r="X20" s="225"/>
      <c r="Y20" s="225"/>
      <c r="AG20" t="s">
        <v>126</v>
      </c>
    </row>
    <row r="21" spans="1:60" ht="22.5" outlineLevel="1" x14ac:dyDescent="0.2">
      <c r="A21" s="236">
        <v>4</v>
      </c>
      <c r="B21" s="237" t="s">
        <v>174</v>
      </c>
      <c r="C21" s="246" t="s">
        <v>175</v>
      </c>
      <c r="D21" s="238" t="s">
        <v>159</v>
      </c>
      <c r="E21" s="239">
        <v>3.42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15</v>
      </c>
      <c r="M21" s="241">
        <f>G21*(1+L21/100)</f>
        <v>0</v>
      </c>
      <c r="N21" s="239">
        <v>0</v>
      </c>
      <c r="O21" s="239">
        <f>ROUND(E21*N21,2)</f>
        <v>0</v>
      </c>
      <c r="P21" s="239">
        <v>0</v>
      </c>
      <c r="Q21" s="239">
        <f>ROUND(E21*P21,2)</f>
        <v>0</v>
      </c>
      <c r="R21" s="241" t="s">
        <v>160</v>
      </c>
      <c r="S21" s="241" t="s">
        <v>139</v>
      </c>
      <c r="T21" s="242" t="s">
        <v>139</v>
      </c>
      <c r="U21" s="222">
        <v>1.1499999999999999</v>
      </c>
      <c r="V21" s="222">
        <f>ROUND(E21*U21,2)</f>
        <v>3.93</v>
      </c>
      <c r="W21" s="222"/>
      <c r="X21" s="222" t="s">
        <v>161</v>
      </c>
      <c r="Y21" s="222" t="s">
        <v>133</v>
      </c>
      <c r="Z21" s="212"/>
      <c r="AA21" s="212"/>
      <c r="AB21" s="212"/>
      <c r="AC21" s="212"/>
      <c r="AD21" s="212"/>
      <c r="AE21" s="212"/>
      <c r="AF21" s="212"/>
      <c r="AG21" s="212" t="s">
        <v>162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61" t="s">
        <v>176</v>
      </c>
      <c r="D22" s="252"/>
      <c r="E22" s="252"/>
      <c r="F22" s="252"/>
      <c r="G22" s="25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164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48" t="s">
        <v>177</v>
      </c>
      <c r="D23" s="223"/>
      <c r="E23" s="224"/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153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48" t="s">
        <v>178</v>
      </c>
      <c r="D24" s="223"/>
      <c r="E24" s="224">
        <v>7.8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153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48" t="s">
        <v>179</v>
      </c>
      <c r="D25" s="223"/>
      <c r="E25" s="224"/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153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48" t="s">
        <v>180</v>
      </c>
      <c r="D26" s="223"/>
      <c r="E26" s="224">
        <v>-0.78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153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19"/>
      <c r="B27" s="220"/>
      <c r="C27" s="248" t="s">
        <v>181</v>
      </c>
      <c r="D27" s="223"/>
      <c r="E27" s="224">
        <v>-3.1314000000000002</v>
      </c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153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19"/>
      <c r="B28" s="220"/>
      <c r="C28" s="248" t="s">
        <v>182</v>
      </c>
      <c r="D28" s="223"/>
      <c r="E28" s="224">
        <v>-0.46860000000000002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153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6">
        <v>5</v>
      </c>
      <c r="B29" s="237" t="s">
        <v>183</v>
      </c>
      <c r="C29" s="246" t="s">
        <v>184</v>
      </c>
      <c r="D29" s="238" t="s">
        <v>159</v>
      </c>
      <c r="E29" s="239">
        <v>3.1314000000000002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15</v>
      </c>
      <c r="M29" s="241">
        <f>G29*(1+L29/100)</f>
        <v>0</v>
      </c>
      <c r="N29" s="239">
        <v>1.7</v>
      </c>
      <c r="O29" s="239">
        <f>ROUND(E29*N29,2)</f>
        <v>5.32</v>
      </c>
      <c r="P29" s="239">
        <v>0</v>
      </c>
      <c r="Q29" s="239">
        <f>ROUND(E29*P29,2)</f>
        <v>0</v>
      </c>
      <c r="R29" s="241" t="s">
        <v>160</v>
      </c>
      <c r="S29" s="241" t="s">
        <v>139</v>
      </c>
      <c r="T29" s="242" t="s">
        <v>139</v>
      </c>
      <c r="U29" s="222">
        <v>1.587</v>
      </c>
      <c r="V29" s="222">
        <f>ROUND(E29*U29,2)</f>
        <v>4.97</v>
      </c>
      <c r="W29" s="222"/>
      <c r="X29" s="222" t="s">
        <v>161</v>
      </c>
      <c r="Y29" s="222" t="s">
        <v>133</v>
      </c>
      <c r="Z29" s="212"/>
      <c r="AA29" s="212"/>
      <c r="AB29" s="212"/>
      <c r="AC29" s="212"/>
      <c r="AD29" s="212"/>
      <c r="AE29" s="212"/>
      <c r="AF29" s="212"/>
      <c r="AG29" s="212" t="s">
        <v>162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2" x14ac:dyDescent="0.2">
      <c r="A30" s="219"/>
      <c r="B30" s="220"/>
      <c r="C30" s="261" t="s">
        <v>185</v>
      </c>
      <c r="D30" s="252"/>
      <c r="E30" s="252"/>
      <c r="F30" s="252"/>
      <c r="G30" s="25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164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44" t="str">
        <f>C30</f>
        <v>sypaninou z vhodných hornin tř. 1 - 4 nebo materiálem připraveným podél výkopu ve vzdálenosti do 3 m od jeho kraje, pro jakoukoliv hloubku výkopu a jakoukoliv míru zhutnění,</v>
      </c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48" t="s">
        <v>186</v>
      </c>
      <c r="D31" s="223"/>
      <c r="E31" s="224">
        <v>3.1314000000000002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153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36">
        <v>6</v>
      </c>
      <c r="B32" s="237" t="s">
        <v>187</v>
      </c>
      <c r="C32" s="246" t="s">
        <v>188</v>
      </c>
      <c r="D32" s="238" t="s">
        <v>159</v>
      </c>
      <c r="E32" s="239">
        <v>3.1314000000000002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15</v>
      </c>
      <c r="M32" s="241">
        <f>G32*(1+L32/100)</f>
        <v>0</v>
      </c>
      <c r="N32" s="239">
        <v>0</v>
      </c>
      <c r="O32" s="239">
        <f>ROUND(E32*N32,2)</f>
        <v>0</v>
      </c>
      <c r="P32" s="239">
        <v>0</v>
      </c>
      <c r="Q32" s="239">
        <f>ROUND(E32*P32,2)</f>
        <v>0</v>
      </c>
      <c r="R32" s="241" t="s">
        <v>160</v>
      </c>
      <c r="S32" s="241" t="s">
        <v>139</v>
      </c>
      <c r="T32" s="242" t="s">
        <v>139</v>
      </c>
      <c r="U32" s="222">
        <v>0.94</v>
      </c>
      <c r="V32" s="222">
        <f>ROUND(E32*U32,2)</f>
        <v>2.94</v>
      </c>
      <c r="W32" s="222"/>
      <c r="X32" s="222" t="s">
        <v>161</v>
      </c>
      <c r="Y32" s="222" t="s">
        <v>133</v>
      </c>
      <c r="Z32" s="212"/>
      <c r="AA32" s="212"/>
      <c r="AB32" s="212"/>
      <c r="AC32" s="212"/>
      <c r="AD32" s="212"/>
      <c r="AE32" s="212"/>
      <c r="AF32" s="212"/>
      <c r="AG32" s="212" t="s">
        <v>162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2" x14ac:dyDescent="0.2">
      <c r="A33" s="219"/>
      <c r="B33" s="220"/>
      <c r="C33" s="261" t="s">
        <v>185</v>
      </c>
      <c r="D33" s="252"/>
      <c r="E33" s="252"/>
      <c r="F33" s="252"/>
      <c r="G33" s="25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164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44" t="str">
        <f>C33</f>
        <v>sypaninou z vhodných hornin tř. 1 - 4 nebo materiálem připraveným podél výkopu ve vzdálenosti do 3 m od jeho kraje, pro jakoukoliv hloubku výkopu a jakoukoliv míru zhutnění,</v>
      </c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48" t="s">
        <v>189</v>
      </c>
      <c r="D34" s="223"/>
      <c r="E34" s="224">
        <v>3.1314000000000002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153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36">
        <v>7</v>
      </c>
      <c r="B35" s="237" t="s">
        <v>190</v>
      </c>
      <c r="C35" s="246" t="s">
        <v>191</v>
      </c>
      <c r="D35" s="238" t="s">
        <v>192</v>
      </c>
      <c r="E35" s="239">
        <v>6.34537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15</v>
      </c>
      <c r="M35" s="241">
        <f>G35*(1+L35/100)</f>
        <v>0</v>
      </c>
      <c r="N35" s="239">
        <v>1</v>
      </c>
      <c r="O35" s="239">
        <f>ROUND(E35*N35,2)</f>
        <v>6.35</v>
      </c>
      <c r="P35" s="239">
        <v>0</v>
      </c>
      <c r="Q35" s="239">
        <f>ROUND(E35*P35,2)</f>
        <v>0</v>
      </c>
      <c r="R35" s="241" t="s">
        <v>193</v>
      </c>
      <c r="S35" s="241" t="s">
        <v>139</v>
      </c>
      <c r="T35" s="242" t="s">
        <v>139</v>
      </c>
      <c r="U35" s="222">
        <v>0</v>
      </c>
      <c r="V35" s="222">
        <f>ROUND(E35*U35,2)</f>
        <v>0</v>
      </c>
      <c r="W35" s="222"/>
      <c r="X35" s="222" t="s">
        <v>194</v>
      </c>
      <c r="Y35" s="222" t="s">
        <v>133</v>
      </c>
      <c r="Z35" s="212"/>
      <c r="AA35" s="212"/>
      <c r="AB35" s="212"/>
      <c r="AC35" s="212"/>
      <c r="AD35" s="212"/>
      <c r="AE35" s="212"/>
      <c r="AF35" s="212"/>
      <c r="AG35" s="212" t="s">
        <v>195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48" t="s">
        <v>196</v>
      </c>
      <c r="D36" s="223"/>
      <c r="E36" s="224">
        <v>6.34537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153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226" t="s">
        <v>125</v>
      </c>
      <c r="B37" s="227" t="s">
        <v>78</v>
      </c>
      <c r="C37" s="245" t="s">
        <v>79</v>
      </c>
      <c r="D37" s="228"/>
      <c r="E37" s="229"/>
      <c r="F37" s="230"/>
      <c r="G37" s="230">
        <f>SUMIF(AG38:AG40,"&lt;&gt;NOR",G38:G40)</f>
        <v>0</v>
      </c>
      <c r="H37" s="230"/>
      <c r="I37" s="230">
        <f>SUM(I38:I40)</f>
        <v>0</v>
      </c>
      <c r="J37" s="230"/>
      <c r="K37" s="230">
        <f>SUM(K38:K40)</f>
        <v>0</v>
      </c>
      <c r="L37" s="230"/>
      <c r="M37" s="230">
        <f>SUM(M38:M40)</f>
        <v>0</v>
      </c>
      <c r="N37" s="229"/>
      <c r="O37" s="229">
        <f>SUM(O38:O40)</f>
        <v>1.47</v>
      </c>
      <c r="P37" s="229"/>
      <c r="Q37" s="229">
        <f>SUM(Q38:Q40)</f>
        <v>0</v>
      </c>
      <c r="R37" s="230"/>
      <c r="S37" s="230"/>
      <c r="T37" s="231"/>
      <c r="U37" s="225"/>
      <c r="V37" s="225">
        <f>SUM(V38:V40)</f>
        <v>1.03</v>
      </c>
      <c r="W37" s="225"/>
      <c r="X37" s="225"/>
      <c r="Y37" s="225"/>
      <c r="AG37" t="s">
        <v>126</v>
      </c>
    </row>
    <row r="38" spans="1:60" outlineLevel="1" x14ac:dyDescent="0.2">
      <c r="A38" s="236">
        <v>8</v>
      </c>
      <c r="B38" s="237" t="s">
        <v>197</v>
      </c>
      <c r="C38" s="246" t="s">
        <v>198</v>
      </c>
      <c r="D38" s="238" t="s">
        <v>159</v>
      </c>
      <c r="E38" s="239">
        <v>0.78</v>
      </c>
      <c r="F38" s="240"/>
      <c r="G38" s="241">
        <f>ROUND(E38*F38,2)</f>
        <v>0</v>
      </c>
      <c r="H38" s="240"/>
      <c r="I38" s="241">
        <f>ROUND(E38*H38,2)</f>
        <v>0</v>
      </c>
      <c r="J38" s="240"/>
      <c r="K38" s="241">
        <f>ROUND(E38*J38,2)</f>
        <v>0</v>
      </c>
      <c r="L38" s="241">
        <v>15</v>
      </c>
      <c r="M38" s="241">
        <f>G38*(1+L38/100)</f>
        <v>0</v>
      </c>
      <c r="N38" s="239">
        <v>1.8907700000000001</v>
      </c>
      <c r="O38" s="239">
        <f>ROUND(E38*N38,2)</f>
        <v>1.47</v>
      </c>
      <c r="P38" s="239">
        <v>0</v>
      </c>
      <c r="Q38" s="239">
        <f>ROUND(E38*P38,2)</f>
        <v>0</v>
      </c>
      <c r="R38" s="241" t="s">
        <v>199</v>
      </c>
      <c r="S38" s="241" t="s">
        <v>139</v>
      </c>
      <c r="T38" s="242" t="s">
        <v>139</v>
      </c>
      <c r="U38" s="222">
        <v>1.3169999999999999</v>
      </c>
      <c r="V38" s="222">
        <f>ROUND(E38*U38,2)</f>
        <v>1.03</v>
      </c>
      <c r="W38" s="222"/>
      <c r="X38" s="222" t="s">
        <v>161</v>
      </c>
      <c r="Y38" s="222" t="s">
        <v>133</v>
      </c>
      <c r="Z38" s="212"/>
      <c r="AA38" s="212"/>
      <c r="AB38" s="212"/>
      <c r="AC38" s="212"/>
      <c r="AD38" s="212"/>
      <c r="AE38" s="212"/>
      <c r="AF38" s="212"/>
      <c r="AG38" s="212" t="s">
        <v>162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19"/>
      <c r="B39" s="220"/>
      <c r="C39" s="261" t="s">
        <v>200</v>
      </c>
      <c r="D39" s="252"/>
      <c r="E39" s="252"/>
      <c r="F39" s="252"/>
      <c r="G39" s="25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164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48" t="s">
        <v>201</v>
      </c>
      <c r="D40" s="223"/>
      <c r="E40" s="224">
        <v>0.78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153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">
      <c r="A41" s="226" t="s">
        <v>125</v>
      </c>
      <c r="B41" s="227" t="s">
        <v>80</v>
      </c>
      <c r="C41" s="245" t="s">
        <v>81</v>
      </c>
      <c r="D41" s="228"/>
      <c r="E41" s="229"/>
      <c r="F41" s="230"/>
      <c r="G41" s="230">
        <f>SUMIF(AG42:AG55,"&lt;&gt;NOR",G42:G55)</f>
        <v>0</v>
      </c>
      <c r="H41" s="230"/>
      <c r="I41" s="230">
        <f>SUM(I42:I55)</f>
        <v>0</v>
      </c>
      <c r="J41" s="230"/>
      <c r="K41" s="230">
        <f>SUM(K42:K55)</f>
        <v>0</v>
      </c>
      <c r="L41" s="230"/>
      <c r="M41" s="230">
        <f>SUM(M42:M55)</f>
        <v>0</v>
      </c>
      <c r="N41" s="229"/>
      <c r="O41" s="229">
        <f>SUM(O42:O55)</f>
        <v>20.02</v>
      </c>
      <c r="P41" s="229"/>
      <c r="Q41" s="229">
        <f>SUM(Q42:Q55)</f>
        <v>0</v>
      </c>
      <c r="R41" s="230"/>
      <c r="S41" s="230"/>
      <c r="T41" s="231"/>
      <c r="U41" s="225"/>
      <c r="V41" s="225">
        <f>SUM(V42:V55)</f>
        <v>28.86</v>
      </c>
      <c r="W41" s="225"/>
      <c r="X41" s="225"/>
      <c r="Y41" s="225"/>
      <c r="AG41" t="s">
        <v>126</v>
      </c>
    </row>
    <row r="42" spans="1:60" outlineLevel="1" x14ac:dyDescent="0.2">
      <c r="A42" s="236">
        <v>9</v>
      </c>
      <c r="B42" s="237" t="s">
        <v>202</v>
      </c>
      <c r="C42" s="246" t="s">
        <v>203</v>
      </c>
      <c r="D42" s="238" t="s">
        <v>159</v>
      </c>
      <c r="E42" s="239">
        <v>4.2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15</v>
      </c>
      <c r="M42" s="241">
        <f>G42*(1+L42/100)</f>
        <v>0</v>
      </c>
      <c r="N42" s="239">
        <v>1.919</v>
      </c>
      <c r="O42" s="239">
        <f>ROUND(E42*N42,2)</f>
        <v>8.06</v>
      </c>
      <c r="P42" s="239">
        <v>0</v>
      </c>
      <c r="Q42" s="239">
        <f>ROUND(E42*P42,2)</f>
        <v>0</v>
      </c>
      <c r="R42" s="241" t="s">
        <v>204</v>
      </c>
      <c r="S42" s="241" t="s">
        <v>139</v>
      </c>
      <c r="T42" s="242" t="s">
        <v>139</v>
      </c>
      <c r="U42" s="222">
        <v>3.2130000000000001</v>
      </c>
      <c r="V42" s="222">
        <f>ROUND(E42*U42,2)</f>
        <v>13.49</v>
      </c>
      <c r="W42" s="222"/>
      <c r="X42" s="222" t="s">
        <v>161</v>
      </c>
      <c r="Y42" s="222" t="s">
        <v>133</v>
      </c>
      <c r="Z42" s="212"/>
      <c r="AA42" s="212"/>
      <c r="AB42" s="212"/>
      <c r="AC42" s="212"/>
      <c r="AD42" s="212"/>
      <c r="AE42" s="212"/>
      <c r="AF42" s="212"/>
      <c r="AG42" s="212" t="s">
        <v>162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48" t="s">
        <v>205</v>
      </c>
      <c r="D43" s="223"/>
      <c r="E43" s="224"/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153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19"/>
      <c r="B44" s="220"/>
      <c r="C44" s="248" t="s">
        <v>206</v>
      </c>
      <c r="D44" s="223"/>
      <c r="E44" s="224">
        <v>2.7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153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19"/>
      <c r="B45" s="220"/>
      <c r="C45" s="248" t="s">
        <v>207</v>
      </c>
      <c r="D45" s="223"/>
      <c r="E45" s="224">
        <v>1.5</v>
      </c>
      <c r="F45" s="222"/>
      <c r="G45" s="22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153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36">
        <v>10</v>
      </c>
      <c r="B46" s="237" t="s">
        <v>208</v>
      </c>
      <c r="C46" s="246" t="s">
        <v>209</v>
      </c>
      <c r="D46" s="238" t="s">
        <v>192</v>
      </c>
      <c r="E46" s="239">
        <v>0.24948000000000001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15</v>
      </c>
      <c r="M46" s="241">
        <f>G46*(1+L46/100)</f>
        <v>0</v>
      </c>
      <c r="N46" s="239">
        <v>1.0662499999999999</v>
      </c>
      <c r="O46" s="239">
        <f>ROUND(E46*N46,2)</f>
        <v>0.27</v>
      </c>
      <c r="P46" s="239">
        <v>0</v>
      </c>
      <c r="Q46" s="239">
        <f>ROUND(E46*P46,2)</f>
        <v>0</v>
      </c>
      <c r="R46" s="241" t="s">
        <v>204</v>
      </c>
      <c r="S46" s="241" t="s">
        <v>139</v>
      </c>
      <c r="T46" s="242" t="s">
        <v>139</v>
      </c>
      <c r="U46" s="222">
        <v>15.231</v>
      </c>
      <c r="V46" s="222">
        <f>ROUND(E46*U46,2)</f>
        <v>3.8</v>
      </c>
      <c r="W46" s="222"/>
      <c r="X46" s="222" t="s">
        <v>161</v>
      </c>
      <c r="Y46" s="222" t="s">
        <v>133</v>
      </c>
      <c r="Z46" s="212"/>
      <c r="AA46" s="212"/>
      <c r="AB46" s="212"/>
      <c r="AC46" s="212"/>
      <c r="AD46" s="212"/>
      <c r="AE46" s="212"/>
      <c r="AF46" s="212"/>
      <c r="AG46" s="212" t="s">
        <v>162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61" t="s">
        <v>210</v>
      </c>
      <c r="D47" s="252"/>
      <c r="E47" s="252"/>
      <c r="F47" s="252"/>
      <c r="G47" s="25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164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">
      <c r="A48" s="219"/>
      <c r="B48" s="220"/>
      <c r="C48" s="248" t="s">
        <v>211</v>
      </c>
      <c r="D48" s="223"/>
      <c r="E48" s="224">
        <v>0.24948000000000001</v>
      </c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153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36">
        <v>11</v>
      </c>
      <c r="B49" s="237" t="s">
        <v>212</v>
      </c>
      <c r="C49" s="246" t="s">
        <v>213</v>
      </c>
      <c r="D49" s="238" t="s">
        <v>159</v>
      </c>
      <c r="E49" s="239">
        <v>6.3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15</v>
      </c>
      <c r="M49" s="241">
        <f>G49*(1+L49/100)</f>
        <v>0</v>
      </c>
      <c r="N49" s="239">
        <v>0</v>
      </c>
      <c r="O49" s="239">
        <f>ROUND(E49*N49,2)</f>
        <v>0</v>
      </c>
      <c r="P49" s="239">
        <v>0</v>
      </c>
      <c r="Q49" s="239">
        <f>ROUND(E49*P49,2)</f>
        <v>0</v>
      </c>
      <c r="R49" s="241" t="s">
        <v>204</v>
      </c>
      <c r="S49" s="241" t="s">
        <v>139</v>
      </c>
      <c r="T49" s="242" t="s">
        <v>139</v>
      </c>
      <c r="U49" s="222">
        <v>1.8360000000000001</v>
      </c>
      <c r="V49" s="222">
        <f>ROUND(E49*U49,2)</f>
        <v>11.57</v>
      </c>
      <c r="W49" s="222"/>
      <c r="X49" s="222" t="s">
        <v>161</v>
      </c>
      <c r="Y49" s="222" t="s">
        <v>133</v>
      </c>
      <c r="Z49" s="212"/>
      <c r="AA49" s="212"/>
      <c r="AB49" s="212"/>
      <c r="AC49" s="212"/>
      <c r="AD49" s="212"/>
      <c r="AE49" s="212"/>
      <c r="AF49" s="212"/>
      <c r="AG49" s="212" t="s">
        <v>162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19"/>
      <c r="B50" s="220"/>
      <c r="C50" s="261" t="s">
        <v>214</v>
      </c>
      <c r="D50" s="252"/>
      <c r="E50" s="252"/>
      <c r="F50" s="252"/>
      <c r="G50" s="25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164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44" t="str">
        <f>C50</f>
        <v>pod mazaniny a dlažby, popř. na plochých střechách, vodorovný nebo ve spádu, s udusáním a urovnáním povrchu,</v>
      </c>
      <c r="BB50" s="212"/>
      <c r="BC50" s="212"/>
      <c r="BD50" s="212"/>
      <c r="BE50" s="212"/>
      <c r="BF50" s="212"/>
      <c r="BG50" s="212"/>
      <c r="BH50" s="212"/>
    </row>
    <row r="51" spans="1:60" ht="22.5" outlineLevel="2" x14ac:dyDescent="0.2">
      <c r="A51" s="219"/>
      <c r="B51" s="220"/>
      <c r="C51" s="262" t="s">
        <v>215</v>
      </c>
      <c r="D51" s="253"/>
      <c r="E51" s="253"/>
      <c r="F51" s="253"/>
      <c r="G51" s="253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136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44" t="str">
        <f>C51</f>
        <v>Položka je určena pro zřízení násypu pod podlahy, mazaniny a dlažby, popř. na plochých střechách, vodorovný nebo ve spádu, s udusáním a urovnáním povrchu.</v>
      </c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62" t="s">
        <v>216</v>
      </c>
      <c r="D52" s="253"/>
      <c r="E52" s="253"/>
      <c r="F52" s="253"/>
      <c r="G52" s="253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136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44" t="str">
        <f>C52</f>
        <v>Dodávka násypového materiálu se oceňuje ve specifikaci, na sednutí násypového materiálu se doporučuje koeficient 1,1.</v>
      </c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48" t="s">
        <v>217</v>
      </c>
      <c r="D53" s="223"/>
      <c r="E53" s="224">
        <v>6.3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153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36">
        <v>12</v>
      </c>
      <c r="B54" s="237" t="s">
        <v>218</v>
      </c>
      <c r="C54" s="246" t="s">
        <v>219</v>
      </c>
      <c r="D54" s="238" t="s">
        <v>192</v>
      </c>
      <c r="E54" s="239">
        <v>11.688829999999999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15</v>
      </c>
      <c r="M54" s="241">
        <f>G54*(1+L54/100)</f>
        <v>0</v>
      </c>
      <c r="N54" s="239">
        <v>1</v>
      </c>
      <c r="O54" s="239">
        <f>ROUND(E54*N54,2)</f>
        <v>11.69</v>
      </c>
      <c r="P54" s="239">
        <v>0</v>
      </c>
      <c r="Q54" s="239">
        <f>ROUND(E54*P54,2)</f>
        <v>0</v>
      </c>
      <c r="R54" s="241" t="s">
        <v>193</v>
      </c>
      <c r="S54" s="241" t="s">
        <v>139</v>
      </c>
      <c r="T54" s="242" t="s">
        <v>139</v>
      </c>
      <c r="U54" s="222">
        <v>0</v>
      </c>
      <c r="V54" s="222">
        <f>ROUND(E54*U54,2)</f>
        <v>0</v>
      </c>
      <c r="W54" s="222"/>
      <c r="X54" s="222" t="s">
        <v>194</v>
      </c>
      <c r="Y54" s="222" t="s">
        <v>133</v>
      </c>
      <c r="Z54" s="212"/>
      <c r="AA54" s="212"/>
      <c r="AB54" s="212"/>
      <c r="AC54" s="212"/>
      <c r="AD54" s="212"/>
      <c r="AE54" s="212"/>
      <c r="AF54" s="212"/>
      <c r="AG54" s="212" t="s">
        <v>195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48" t="s">
        <v>220</v>
      </c>
      <c r="D55" s="223"/>
      <c r="E55" s="224">
        <v>11.688829999999999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153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x14ac:dyDescent="0.2">
      <c r="A56" s="226" t="s">
        <v>125</v>
      </c>
      <c r="B56" s="227" t="s">
        <v>82</v>
      </c>
      <c r="C56" s="245" t="s">
        <v>83</v>
      </c>
      <c r="D56" s="228"/>
      <c r="E56" s="229"/>
      <c r="F56" s="230"/>
      <c r="G56" s="230">
        <f>SUMIF(AG57:AG61,"&lt;&gt;NOR",G57:G61)</f>
        <v>0</v>
      </c>
      <c r="H56" s="230"/>
      <c r="I56" s="230">
        <f>SUM(I57:I61)</f>
        <v>0</v>
      </c>
      <c r="J56" s="230"/>
      <c r="K56" s="230">
        <f>SUM(K57:K61)</f>
        <v>0</v>
      </c>
      <c r="L56" s="230"/>
      <c r="M56" s="230">
        <f>SUM(M57:M61)</f>
        <v>0</v>
      </c>
      <c r="N56" s="229"/>
      <c r="O56" s="229">
        <f>SUM(O57:O61)</f>
        <v>0</v>
      </c>
      <c r="P56" s="229"/>
      <c r="Q56" s="229">
        <f>SUM(Q57:Q61)</f>
        <v>0</v>
      </c>
      <c r="R56" s="230"/>
      <c r="S56" s="230"/>
      <c r="T56" s="231"/>
      <c r="U56" s="225"/>
      <c r="V56" s="225">
        <f>SUM(V57:V61)</f>
        <v>7.84</v>
      </c>
      <c r="W56" s="225"/>
      <c r="X56" s="225"/>
      <c r="Y56" s="225"/>
      <c r="AG56" t="s">
        <v>126</v>
      </c>
    </row>
    <row r="57" spans="1:60" outlineLevel="1" x14ac:dyDescent="0.2">
      <c r="A57" s="236">
        <v>13</v>
      </c>
      <c r="B57" s="237" t="s">
        <v>221</v>
      </c>
      <c r="C57" s="246" t="s">
        <v>222</v>
      </c>
      <c r="D57" s="238" t="s">
        <v>223</v>
      </c>
      <c r="E57" s="239">
        <v>392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15</v>
      </c>
      <c r="M57" s="241">
        <f>G57*(1+L57/100)</f>
        <v>0</v>
      </c>
      <c r="N57" s="239">
        <v>0</v>
      </c>
      <c r="O57" s="239">
        <f>ROUND(E57*N57,2)</f>
        <v>0</v>
      </c>
      <c r="P57" s="239">
        <v>0</v>
      </c>
      <c r="Q57" s="239">
        <f>ROUND(E57*P57,2)</f>
        <v>0</v>
      </c>
      <c r="R57" s="241" t="s">
        <v>224</v>
      </c>
      <c r="S57" s="241" t="s">
        <v>139</v>
      </c>
      <c r="T57" s="242" t="s">
        <v>139</v>
      </c>
      <c r="U57" s="222">
        <v>0.02</v>
      </c>
      <c r="V57" s="222">
        <f>ROUND(E57*U57,2)</f>
        <v>7.84</v>
      </c>
      <c r="W57" s="222"/>
      <c r="X57" s="222" t="s">
        <v>161</v>
      </c>
      <c r="Y57" s="222" t="s">
        <v>133</v>
      </c>
      <c r="Z57" s="212"/>
      <c r="AA57" s="212"/>
      <c r="AB57" s="212"/>
      <c r="AC57" s="212"/>
      <c r="AD57" s="212"/>
      <c r="AE57" s="212"/>
      <c r="AF57" s="212"/>
      <c r="AG57" s="212" t="s">
        <v>162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2" x14ac:dyDescent="0.2">
      <c r="A58" s="219"/>
      <c r="B58" s="220"/>
      <c r="C58" s="247" t="s">
        <v>225</v>
      </c>
      <c r="D58" s="243"/>
      <c r="E58" s="243"/>
      <c r="F58" s="243"/>
      <c r="G58" s="243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136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44" t="str">
        <f>C58</f>
        <v>Položka je určena pro závěrečné čištění po ukončení oprav a údržby. Do čištěných ploch se zahrnují i plochy místností, ve kterých se stavební práce neprováděli, ale dopravoval se jimi materiál.</v>
      </c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48" t="s">
        <v>226</v>
      </c>
      <c r="D59" s="223"/>
      <c r="E59" s="224"/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153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48" t="s">
        <v>227</v>
      </c>
      <c r="D60" s="223"/>
      <c r="E60" s="224">
        <v>294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153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48" t="s">
        <v>228</v>
      </c>
      <c r="D61" s="223"/>
      <c r="E61" s="224">
        <v>98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153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2">
      <c r="A62" s="226" t="s">
        <v>125</v>
      </c>
      <c r="B62" s="227" t="s">
        <v>84</v>
      </c>
      <c r="C62" s="245" t="s">
        <v>85</v>
      </c>
      <c r="D62" s="228"/>
      <c r="E62" s="229"/>
      <c r="F62" s="230"/>
      <c r="G62" s="230">
        <f>SUMIF(AG63:AG69,"&lt;&gt;NOR",G63:G69)</f>
        <v>0</v>
      </c>
      <c r="H62" s="230"/>
      <c r="I62" s="230">
        <f>SUM(I63:I69)</f>
        <v>0</v>
      </c>
      <c r="J62" s="230"/>
      <c r="K62" s="230">
        <f>SUM(K63:K69)</f>
        <v>0</v>
      </c>
      <c r="L62" s="230"/>
      <c r="M62" s="230">
        <f>SUM(M63:M69)</f>
        <v>0</v>
      </c>
      <c r="N62" s="229"/>
      <c r="O62" s="229">
        <f>SUM(O63:O69)</f>
        <v>0.01</v>
      </c>
      <c r="P62" s="229"/>
      <c r="Q62" s="229">
        <f>SUM(Q63:Q69)</f>
        <v>25.130000000000003</v>
      </c>
      <c r="R62" s="230"/>
      <c r="S62" s="230"/>
      <c r="T62" s="231"/>
      <c r="U62" s="225"/>
      <c r="V62" s="225">
        <f>SUM(V63:V69)</f>
        <v>49.3</v>
      </c>
      <c r="W62" s="225"/>
      <c r="X62" s="225"/>
      <c r="Y62" s="225"/>
      <c r="AG62" t="s">
        <v>126</v>
      </c>
    </row>
    <row r="63" spans="1:60" outlineLevel="1" x14ac:dyDescent="0.2">
      <c r="A63" s="236">
        <v>14</v>
      </c>
      <c r="B63" s="237" t="s">
        <v>229</v>
      </c>
      <c r="C63" s="246" t="s">
        <v>230</v>
      </c>
      <c r="D63" s="238" t="s">
        <v>231</v>
      </c>
      <c r="E63" s="239">
        <v>5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15</v>
      </c>
      <c r="M63" s="241">
        <f>G63*(1+L63/100)</f>
        <v>0</v>
      </c>
      <c r="N63" s="239">
        <v>5.9000000000000003E-4</v>
      </c>
      <c r="O63" s="239">
        <f>ROUND(E63*N63,2)</f>
        <v>0</v>
      </c>
      <c r="P63" s="239">
        <v>9.2999999999999999E-2</v>
      </c>
      <c r="Q63" s="239">
        <f>ROUND(E63*P63,2)</f>
        <v>0.47</v>
      </c>
      <c r="R63" s="241" t="s">
        <v>232</v>
      </c>
      <c r="S63" s="241" t="s">
        <v>139</v>
      </c>
      <c r="T63" s="242" t="s">
        <v>139</v>
      </c>
      <c r="U63" s="222">
        <v>0.64300000000000002</v>
      </c>
      <c r="V63" s="222">
        <f>ROUND(E63*U63,2)</f>
        <v>3.22</v>
      </c>
      <c r="W63" s="222"/>
      <c r="X63" s="222" t="s">
        <v>161</v>
      </c>
      <c r="Y63" s="222" t="s">
        <v>133</v>
      </c>
      <c r="Z63" s="212"/>
      <c r="AA63" s="212"/>
      <c r="AB63" s="212"/>
      <c r="AC63" s="212"/>
      <c r="AD63" s="212"/>
      <c r="AE63" s="212"/>
      <c r="AF63" s="212"/>
      <c r="AG63" s="212" t="s">
        <v>162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2">
      <c r="A64" s="219"/>
      <c r="B64" s="220"/>
      <c r="C64" s="261" t="s">
        <v>233</v>
      </c>
      <c r="D64" s="252"/>
      <c r="E64" s="252"/>
      <c r="F64" s="252"/>
      <c r="G64" s="25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164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36">
        <v>15</v>
      </c>
      <c r="B65" s="237" t="s">
        <v>234</v>
      </c>
      <c r="C65" s="246" t="s">
        <v>235</v>
      </c>
      <c r="D65" s="238" t="s">
        <v>159</v>
      </c>
      <c r="E65" s="239">
        <v>6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15</v>
      </c>
      <c r="M65" s="241">
        <f>G65*(1+L65/100)</f>
        <v>0</v>
      </c>
      <c r="N65" s="239">
        <v>1.2800000000000001E-3</v>
      </c>
      <c r="O65" s="239">
        <f>ROUND(E65*N65,2)</f>
        <v>0.01</v>
      </c>
      <c r="P65" s="239">
        <v>1.8</v>
      </c>
      <c r="Q65" s="239">
        <f>ROUND(E65*P65,2)</f>
        <v>10.8</v>
      </c>
      <c r="R65" s="241" t="s">
        <v>232</v>
      </c>
      <c r="S65" s="241" t="s">
        <v>139</v>
      </c>
      <c r="T65" s="242" t="s">
        <v>139</v>
      </c>
      <c r="U65" s="222">
        <v>1.52</v>
      </c>
      <c r="V65" s="222">
        <f>ROUND(E65*U65,2)</f>
        <v>9.1199999999999992</v>
      </c>
      <c r="W65" s="222"/>
      <c r="X65" s="222" t="s">
        <v>161</v>
      </c>
      <c r="Y65" s="222" t="s">
        <v>133</v>
      </c>
      <c r="Z65" s="212"/>
      <c r="AA65" s="212"/>
      <c r="AB65" s="212"/>
      <c r="AC65" s="212"/>
      <c r="AD65" s="212"/>
      <c r="AE65" s="212"/>
      <c r="AF65" s="212"/>
      <c r="AG65" s="212" t="s">
        <v>162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2" x14ac:dyDescent="0.2">
      <c r="A66" s="219"/>
      <c r="B66" s="220"/>
      <c r="C66" s="261" t="s">
        <v>236</v>
      </c>
      <c r="D66" s="252"/>
      <c r="E66" s="252"/>
      <c r="F66" s="252"/>
      <c r="G66" s="25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164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44" t="str">
        <f>C66</f>
        <v>nebo vybourání otvorů průřezové plochy přes 4 m2 ve zdivu nadzákladovém, včetně pomocného lešení o výšce podlahy do 1900 mm a pro zatížení do 1,5 kPa  (150 kg/m2)</v>
      </c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36">
        <v>16</v>
      </c>
      <c r="B67" s="237" t="s">
        <v>237</v>
      </c>
      <c r="C67" s="246" t="s">
        <v>238</v>
      </c>
      <c r="D67" s="238" t="s">
        <v>159</v>
      </c>
      <c r="E67" s="239">
        <v>6.3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15</v>
      </c>
      <c r="M67" s="241">
        <f>G67*(1+L67/100)</f>
        <v>0</v>
      </c>
      <c r="N67" s="239">
        <v>0</v>
      </c>
      <c r="O67" s="239">
        <f>ROUND(E67*N67,2)</f>
        <v>0</v>
      </c>
      <c r="P67" s="239">
        <v>2.2000000000000002</v>
      </c>
      <c r="Q67" s="239">
        <f>ROUND(E67*P67,2)</f>
        <v>13.86</v>
      </c>
      <c r="R67" s="241" t="s">
        <v>232</v>
      </c>
      <c r="S67" s="241" t="s">
        <v>139</v>
      </c>
      <c r="T67" s="242" t="s">
        <v>139</v>
      </c>
      <c r="U67" s="222">
        <v>5.867</v>
      </c>
      <c r="V67" s="222">
        <f>ROUND(E67*U67,2)</f>
        <v>36.96</v>
      </c>
      <c r="W67" s="222"/>
      <c r="X67" s="222" t="s">
        <v>161</v>
      </c>
      <c r="Y67" s="222" t="s">
        <v>133</v>
      </c>
      <c r="Z67" s="212"/>
      <c r="AA67" s="212"/>
      <c r="AB67" s="212"/>
      <c r="AC67" s="212"/>
      <c r="AD67" s="212"/>
      <c r="AE67" s="212"/>
      <c r="AF67" s="212"/>
      <c r="AG67" s="212" t="s">
        <v>162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48" t="s">
        <v>239</v>
      </c>
      <c r="D68" s="223"/>
      <c r="E68" s="224">
        <v>4.05</v>
      </c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153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48" t="s">
        <v>240</v>
      </c>
      <c r="D69" s="223"/>
      <c r="E69" s="224">
        <v>2.25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153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2">
      <c r="A70" s="226" t="s">
        <v>125</v>
      </c>
      <c r="B70" s="227" t="s">
        <v>86</v>
      </c>
      <c r="C70" s="245" t="s">
        <v>87</v>
      </c>
      <c r="D70" s="228"/>
      <c r="E70" s="229"/>
      <c r="F70" s="230"/>
      <c r="G70" s="230">
        <f>SUMIF(AG71:AG72,"&lt;&gt;NOR",G71:G72)</f>
        <v>0</v>
      </c>
      <c r="H70" s="230"/>
      <c r="I70" s="230">
        <f>SUM(I71:I72)</f>
        <v>0</v>
      </c>
      <c r="J70" s="230"/>
      <c r="K70" s="230">
        <f>SUM(K71:K72)</f>
        <v>0</v>
      </c>
      <c r="L70" s="230"/>
      <c r="M70" s="230">
        <f>SUM(M71:M72)</f>
        <v>0</v>
      </c>
      <c r="N70" s="229"/>
      <c r="O70" s="229">
        <f>SUM(O71:O72)</f>
        <v>0</v>
      </c>
      <c r="P70" s="229"/>
      <c r="Q70" s="229">
        <f>SUM(Q71:Q72)</f>
        <v>0</v>
      </c>
      <c r="R70" s="230"/>
      <c r="S70" s="230"/>
      <c r="T70" s="231"/>
      <c r="U70" s="225"/>
      <c r="V70" s="225">
        <f>SUM(V71:V72)</f>
        <v>31.13</v>
      </c>
      <c r="W70" s="225"/>
      <c r="X70" s="225"/>
      <c r="Y70" s="225"/>
      <c r="AG70" t="s">
        <v>126</v>
      </c>
    </row>
    <row r="71" spans="1:60" ht="22.5" outlineLevel="1" x14ac:dyDescent="0.2">
      <c r="A71" s="236">
        <v>17</v>
      </c>
      <c r="B71" s="237" t="s">
        <v>241</v>
      </c>
      <c r="C71" s="246" t="s">
        <v>242</v>
      </c>
      <c r="D71" s="238" t="s">
        <v>192</v>
      </c>
      <c r="E71" s="239">
        <v>33.168819999999997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15</v>
      </c>
      <c r="M71" s="241">
        <f>G71*(1+L71/100)</f>
        <v>0</v>
      </c>
      <c r="N71" s="239">
        <v>0</v>
      </c>
      <c r="O71" s="239">
        <f>ROUND(E71*N71,2)</f>
        <v>0</v>
      </c>
      <c r="P71" s="239">
        <v>0</v>
      </c>
      <c r="Q71" s="239">
        <f>ROUND(E71*P71,2)</f>
        <v>0</v>
      </c>
      <c r="R71" s="241" t="s">
        <v>224</v>
      </c>
      <c r="S71" s="241" t="s">
        <v>139</v>
      </c>
      <c r="T71" s="242" t="s">
        <v>139</v>
      </c>
      <c r="U71" s="222">
        <v>0.9385</v>
      </c>
      <c r="V71" s="222">
        <f>ROUND(E71*U71,2)</f>
        <v>31.13</v>
      </c>
      <c r="W71" s="222"/>
      <c r="X71" s="222" t="s">
        <v>243</v>
      </c>
      <c r="Y71" s="222" t="s">
        <v>133</v>
      </c>
      <c r="Z71" s="212"/>
      <c r="AA71" s="212"/>
      <c r="AB71" s="212"/>
      <c r="AC71" s="212"/>
      <c r="AD71" s="212"/>
      <c r="AE71" s="212"/>
      <c r="AF71" s="212"/>
      <c r="AG71" s="212" t="s">
        <v>244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61" t="s">
        <v>245</v>
      </c>
      <c r="D72" s="252"/>
      <c r="E72" s="252"/>
      <c r="F72" s="252"/>
      <c r="G72" s="25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164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">
      <c r="A73" s="226" t="s">
        <v>125</v>
      </c>
      <c r="B73" s="227" t="s">
        <v>88</v>
      </c>
      <c r="C73" s="245" t="s">
        <v>89</v>
      </c>
      <c r="D73" s="228"/>
      <c r="E73" s="229"/>
      <c r="F73" s="230"/>
      <c r="G73" s="230">
        <f>SUMIF(AG74:AG79,"&lt;&gt;NOR",G74:G79)</f>
        <v>0</v>
      </c>
      <c r="H73" s="230"/>
      <c r="I73" s="230">
        <f>SUM(I74:I79)</f>
        <v>0</v>
      </c>
      <c r="J73" s="230"/>
      <c r="K73" s="230">
        <f>SUM(K74:K79)</f>
        <v>0</v>
      </c>
      <c r="L73" s="230"/>
      <c r="M73" s="230">
        <f>SUM(M74:M79)</f>
        <v>0</v>
      </c>
      <c r="N73" s="229"/>
      <c r="O73" s="229">
        <f>SUM(O74:O79)</f>
        <v>0.24</v>
      </c>
      <c r="P73" s="229"/>
      <c r="Q73" s="229">
        <f>SUM(Q74:Q79)</f>
        <v>0</v>
      </c>
      <c r="R73" s="230"/>
      <c r="S73" s="230"/>
      <c r="T73" s="231"/>
      <c r="U73" s="225"/>
      <c r="V73" s="225">
        <f>SUM(V74:V79)</f>
        <v>3.5700000000000003</v>
      </c>
      <c r="W73" s="225"/>
      <c r="X73" s="225"/>
      <c r="Y73" s="225"/>
      <c r="AG73" t="s">
        <v>126</v>
      </c>
    </row>
    <row r="74" spans="1:60" ht="22.5" outlineLevel="1" x14ac:dyDescent="0.2">
      <c r="A74" s="254">
        <v>18</v>
      </c>
      <c r="B74" s="255" t="s">
        <v>246</v>
      </c>
      <c r="C74" s="263" t="s">
        <v>247</v>
      </c>
      <c r="D74" s="256" t="s">
        <v>223</v>
      </c>
      <c r="E74" s="257">
        <v>42</v>
      </c>
      <c r="F74" s="258"/>
      <c r="G74" s="259">
        <f>ROUND(E74*F74,2)</f>
        <v>0</v>
      </c>
      <c r="H74" s="258"/>
      <c r="I74" s="259">
        <f>ROUND(E74*H74,2)</f>
        <v>0</v>
      </c>
      <c r="J74" s="258"/>
      <c r="K74" s="259">
        <f>ROUND(E74*J74,2)</f>
        <v>0</v>
      </c>
      <c r="L74" s="259">
        <v>15</v>
      </c>
      <c r="M74" s="259">
        <f>G74*(1+L74/100)</f>
        <v>0</v>
      </c>
      <c r="N74" s="257">
        <v>5.0600000000000003E-3</v>
      </c>
      <c r="O74" s="257">
        <f>ROUND(E74*N74,2)</f>
        <v>0.21</v>
      </c>
      <c r="P74" s="257">
        <v>0</v>
      </c>
      <c r="Q74" s="257">
        <f>ROUND(E74*P74,2)</f>
        <v>0</v>
      </c>
      <c r="R74" s="259" t="s">
        <v>248</v>
      </c>
      <c r="S74" s="259" t="s">
        <v>139</v>
      </c>
      <c r="T74" s="260" t="s">
        <v>139</v>
      </c>
      <c r="U74" s="222">
        <v>2.9090000000000001E-2</v>
      </c>
      <c r="V74" s="222">
        <f>ROUND(E74*U74,2)</f>
        <v>1.22</v>
      </c>
      <c r="W74" s="222"/>
      <c r="X74" s="222" t="s">
        <v>249</v>
      </c>
      <c r="Y74" s="222" t="s">
        <v>133</v>
      </c>
      <c r="Z74" s="212"/>
      <c r="AA74" s="212"/>
      <c r="AB74" s="212"/>
      <c r="AC74" s="212"/>
      <c r="AD74" s="212"/>
      <c r="AE74" s="212"/>
      <c r="AF74" s="212"/>
      <c r="AG74" s="212" t="s">
        <v>250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36">
        <v>19</v>
      </c>
      <c r="B75" s="237" t="s">
        <v>251</v>
      </c>
      <c r="C75" s="246" t="s">
        <v>252</v>
      </c>
      <c r="D75" s="238" t="s">
        <v>223</v>
      </c>
      <c r="E75" s="239">
        <v>84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15</v>
      </c>
      <c r="M75" s="241">
        <f>G75*(1+L75/100)</f>
        <v>0</v>
      </c>
      <c r="N75" s="239">
        <v>3.3E-4</v>
      </c>
      <c r="O75" s="239">
        <f>ROUND(E75*N75,2)</f>
        <v>0.03</v>
      </c>
      <c r="P75" s="239">
        <v>0</v>
      </c>
      <c r="Q75" s="239">
        <f>ROUND(E75*P75,2)</f>
        <v>0</v>
      </c>
      <c r="R75" s="241" t="s">
        <v>253</v>
      </c>
      <c r="S75" s="241" t="s">
        <v>139</v>
      </c>
      <c r="T75" s="242" t="s">
        <v>139</v>
      </c>
      <c r="U75" s="222">
        <v>2.75E-2</v>
      </c>
      <c r="V75" s="222">
        <f>ROUND(E75*U75,2)</f>
        <v>2.31</v>
      </c>
      <c r="W75" s="222"/>
      <c r="X75" s="222" t="s">
        <v>161</v>
      </c>
      <c r="Y75" s="222" t="s">
        <v>133</v>
      </c>
      <c r="Z75" s="212"/>
      <c r="AA75" s="212"/>
      <c r="AB75" s="212"/>
      <c r="AC75" s="212"/>
      <c r="AD75" s="212"/>
      <c r="AE75" s="212"/>
      <c r="AF75" s="212"/>
      <c r="AG75" s="212" t="s">
        <v>162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">
      <c r="A76" s="219"/>
      <c r="B76" s="220"/>
      <c r="C76" s="247" t="s">
        <v>254</v>
      </c>
      <c r="D76" s="243"/>
      <c r="E76" s="243"/>
      <c r="F76" s="243"/>
      <c r="G76" s="243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136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48" t="s">
        <v>255</v>
      </c>
      <c r="D77" s="223"/>
      <c r="E77" s="224">
        <v>84</v>
      </c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153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6">
        <v>20</v>
      </c>
      <c r="B78" s="237" t="s">
        <v>256</v>
      </c>
      <c r="C78" s="246" t="s">
        <v>257</v>
      </c>
      <c r="D78" s="238" t="s">
        <v>192</v>
      </c>
      <c r="E78" s="239">
        <v>2.7720000000000002E-2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15</v>
      </c>
      <c r="M78" s="241">
        <f>G78*(1+L78/100)</f>
        <v>0</v>
      </c>
      <c r="N78" s="239">
        <v>0</v>
      </c>
      <c r="O78" s="239">
        <f>ROUND(E78*N78,2)</f>
        <v>0</v>
      </c>
      <c r="P78" s="239">
        <v>0</v>
      </c>
      <c r="Q78" s="239">
        <f>ROUND(E78*P78,2)</f>
        <v>0</v>
      </c>
      <c r="R78" s="241" t="s">
        <v>253</v>
      </c>
      <c r="S78" s="241" t="s">
        <v>139</v>
      </c>
      <c r="T78" s="242" t="s">
        <v>139</v>
      </c>
      <c r="U78" s="222">
        <v>1.5669999999999999</v>
      </c>
      <c r="V78" s="222">
        <f>ROUND(E78*U78,2)</f>
        <v>0.04</v>
      </c>
      <c r="W78" s="222"/>
      <c r="X78" s="222" t="s">
        <v>243</v>
      </c>
      <c r="Y78" s="222" t="s">
        <v>133</v>
      </c>
      <c r="Z78" s="212"/>
      <c r="AA78" s="212"/>
      <c r="AB78" s="212"/>
      <c r="AC78" s="212"/>
      <c r="AD78" s="212"/>
      <c r="AE78" s="212"/>
      <c r="AF78" s="212"/>
      <c r="AG78" s="212" t="s">
        <v>244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61" t="s">
        <v>258</v>
      </c>
      <c r="D79" s="252"/>
      <c r="E79" s="252"/>
      <c r="F79" s="252"/>
      <c r="G79" s="25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164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x14ac:dyDescent="0.2">
      <c r="A80" s="215" t="s">
        <v>125</v>
      </c>
      <c r="B80" s="216" t="s">
        <v>90</v>
      </c>
      <c r="C80" s="250" t="s">
        <v>91</v>
      </c>
      <c r="D80" s="232"/>
      <c r="E80" s="233"/>
      <c r="F80" s="234"/>
      <c r="G80" s="234">
        <f>SUMIF(AG81:AG88,"&lt;&gt;NOR",G81:G88)</f>
        <v>0</v>
      </c>
      <c r="H80" s="234"/>
      <c r="I80" s="234">
        <f>SUM(I81:I88)</f>
        <v>0</v>
      </c>
      <c r="J80" s="234"/>
      <c r="K80" s="234">
        <f>SUM(K81:K88)</f>
        <v>0</v>
      </c>
      <c r="L80" s="234"/>
      <c r="M80" s="234">
        <f>SUM(M81:M88)</f>
        <v>0</v>
      </c>
      <c r="N80" s="233"/>
      <c r="O80" s="233">
        <f>SUM(O81:O88)</f>
        <v>0.04</v>
      </c>
      <c r="P80" s="233"/>
      <c r="Q80" s="233">
        <f>SUM(Q81:Q88)</f>
        <v>0</v>
      </c>
      <c r="R80" s="234"/>
      <c r="S80" s="234"/>
      <c r="T80" s="235"/>
      <c r="U80" s="225"/>
      <c r="V80" s="225">
        <f>SUM(V81:V88)</f>
        <v>8.7200000000000006</v>
      </c>
      <c r="W80" s="225"/>
      <c r="X80" s="225"/>
      <c r="Y80" s="225"/>
      <c r="AG80" t="s">
        <v>126</v>
      </c>
    </row>
    <row r="81" spans="1:60" outlineLevel="1" x14ac:dyDescent="0.2">
      <c r="A81" s="219"/>
      <c r="B81" s="220"/>
      <c r="C81" s="247" t="s">
        <v>259</v>
      </c>
      <c r="D81" s="243"/>
      <c r="E81" s="243"/>
      <c r="F81" s="243"/>
      <c r="G81" s="243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136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36">
        <v>21</v>
      </c>
      <c r="B82" s="237" t="s">
        <v>260</v>
      </c>
      <c r="C82" s="246" t="s">
        <v>261</v>
      </c>
      <c r="D82" s="238" t="s">
        <v>231</v>
      </c>
      <c r="E82" s="239">
        <v>6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15</v>
      </c>
      <c r="M82" s="241">
        <f>G82*(1+L82/100)</f>
        <v>0</v>
      </c>
      <c r="N82" s="239">
        <v>6.9800000000000001E-3</v>
      </c>
      <c r="O82" s="239">
        <f>ROUND(E82*N82,2)</f>
        <v>0.04</v>
      </c>
      <c r="P82" s="239">
        <v>0</v>
      </c>
      <c r="Q82" s="239">
        <f>ROUND(E82*P82,2)</f>
        <v>0</v>
      </c>
      <c r="R82" s="241"/>
      <c r="S82" s="241" t="s">
        <v>130</v>
      </c>
      <c r="T82" s="242" t="s">
        <v>131</v>
      </c>
      <c r="U82" s="222">
        <v>0.62</v>
      </c>
      <c r="V82" s="222">
        <f>ROUND(E82*U82,2)</f>
        <v>3.72</v>
      </c>
      <c r="W82" s="222"/>
      <c r="X82" s="222" t="s">
        <v>161</v>
      </c>
      <c r="Y82" s="222" t="s">
        <v>133</v>
      </c>
      <c r="Z82" s="212"/>
      <c r="AA82" s="212"/>
      <c r="AB82" s="212"/>
      <c r="AC82" s="212"/>
      <c r="AD82" s="212"/>
      <c r="AE82" s="212"/>
      <c r="AF82" s="212"/>
      <c r="AG82" s="212" t="s">
        <v>162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47" t="s">
        <v>262</v>
      </c>
      <c r="D83" s="243"/>
      <c r="E83" s="243"/>
      <c r="F83" s="243"/>
      <c r="G83" s="243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136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54">
        <v>22</v>
      </c>
      <c r="B84" s="255" t="s">
        <v>263</v>
      </c>
      <c r="C84" s="263" t="s">
        <v>264</v>
      </c>
      <c r="D84" s="256" t="s">
        <v>265</v>
      </c>
      <c r="E84" s="257">
        <v>1</v>
      </c>
      <c r="F84" s="258"/>
      <c r="G84" s="259">
        <f>ROUND(E84*F84,2)</f>
        <v>0</v>
      </c>
      <c r="H84" s="258"/>
      <c r="I84" s="259">
        <f>ROUND(E84*H84,2)</f>
        <v>0</v>
      </c>
      <c r="J84" s="258"/>
      <c r="K84" s="259">
        <f>ROUND(E84*J84,2)</f>
        <v>0</v>
      </c>
      <c r="L84" s="259">
        <v>15</v>
      </c>
      <c r="M84" s="259">
        <f>G84*(1+L84/100)</f>
        <v>0</v>
      </c>
      <c r="N84" s="257">
        <v>0</v>
      </c>
      <c r="O84" s="257">
        <f>ROUND(E84*N84,2)</f>
        <v>0</v>
      </c>
      <c r="P84" s="257">
        <v>0</v>
      </c>
      <c r="Q84" s="257">
        <f>ROUND(E84*P84,2)</f>
        <v>0</v>
      </c>
      <c r="R84" s="259"/>
      <c r="S84" s="259" t="s">
        <v>130</v>
      </c>
      <c r="T84" s="260" t="s">
        <v>131</v>
      </c>
      <c r="U84" s="222">
        <v>0</v>
      </c>
      <c r="V84" s="222">
        <f>ROUND(E84*U84,2)</f>
        <v>0</v>
      </c>
      <c r="W84" s="222"/>
      <c r="X84" s="222" t="s">
        <v>161</v>
      </c>
      <c r="Y84" s="222" t="s">
        <v>133</v>
      </c>
      <c r="Z84" s="212"/>
      <c r="AA84" s="212"/>
      <c r="AB84" s="212"/>
      <c r="AC84" s="212"/>
      <c r="AD84" s="212"/>
      <c r="AE84" s="212"/>
      <c r="AF84" s="212"/>
      <c r="AG84" s="212" t="s">
        <v>162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54">
        <v>23</v>
      </c>
      <c r="B85" s="255" t="s">
        <v>266</v>
      </c>
      <c r="C85" s="263" t="s">
        <v>267</v>
      </c>
      <c r="D85" s="256" t="s">
        <v>265</v>
      </c>
      <c r="E85" s="257">
        <v>1</v>
      </c>
      <c r="F85" s="258"/>
      <c r="G85" s="259">
        <f>ROUND(E85*F85,2)</f>
        <v>0</v>
      </c>
      <c r="H85" s="258"/>
      <c r="I85" s="259">
        <f>ROUND(E85*H85,2)</f>
        <v>0</v>
      </c>
      <c r="J85" s="258"/>
      <c r="K85" s="259">
        <f>ROUND(E85*J85,2)</f>
        <v>0</v>
      </c>
      <c r="L85" s="259">
        <v>15</v>
      </c>
      <c r="M85" s="259">
        <f>G85*(1+L85/100)</f>
        <v>0</v>
      </c>
      <c r="N85" s="257">
        <v>0</v>
      </c>
      <c r="O85" s="257">
        <f>ROUND(E85*N85,2)</f>
        <v>0</v>
      </c>
      <c r="P85" s="257">
        <v>0</v>
      </c>
      <c r="Q85" s="257">
        <f>ROUND(E85*P85,2)</f>
        <v>0</v>
      </c>
      <c r="R85" s="259"/>
      <c r="S85" s="259" t="s">
        <v>130</v>
      </c>
      <c r="T85" s="260" t="s">
        <v>131</v>
      </c>
      <c r="U85" s="222">
        <v>0</v>
      </c>
      <c r="V85" s="222">
        <f>ROUND(E85*U85,2)</f>
        <v>0</v>
      </c>
      <c r="W85" s="222"/>
      <c r="X85" s="222" t="s">
        <v>161</v>
      </c>
      <c r="Y85" s="222" t="s">
        <v>133</v>
      </c>
      <c r="Z85" s="212"/>
      <c r="AA85" s="212"/>
      <c r="AB85" s="212"/>
      <c r="AC85" s="212"/>
      <c r="AD85" s="212"/>
      <c r="AE85" s="212"/>
      <c r="AF85" s="212"/>
      <c r="AG85" s="212" t="s">
        <v>162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54">
        <v>24</v>
      </c>
      <c r="B86" s="255" t="s">
        <v>268</v>
      </c>
      <c r="C86" s="263" t="s">
        <v>269</v>
      </c>
      <c r="D86" s="256" t="s">
        <v>265</v>
      </c>
      <c r="E86" s="257">
        <v>1</v>
      </c>
      <c r="F86" s="258"/>
      <c r="G86" s="259">
        <f>ROUND(E86*F86,2)</f>
        <v>0</v>
      </c>
      <c r="H86" s="258"/>
      <c r="I86" s="259">
        <f>ROUND(E86*H86,2)</f>
        <v>0</v>
      </c>
      <c r="J86" s="258"/>
      <c r="K86" s="259">
        <f>ROUND(E86*J86,2)</f>
        <v>0</v>
      </c>
      <c r="L86" s="259">
        <v>15</v>
      </c>
      <c r="M86" s="259">
        <f>G86*(1+L86/100)</f>
        <v>0</v>
      </c>
      <c r="N86" s="257">
        <v>0</v>
      </c>
      <c r="O86" s="257">
        <f>ROUND(E86*N86,2)</f>
        <v>0</v>
      </c>
      <c r="P86" s="257">
        <v>0</v>
      </c>
      <c r="Q86" s="257">
        <f>ROUND(E86*P86,2)</f>
        <v>0</v>
      </c>
      <c r="R86" s="259"/>
      <c r="S86" s="259" t="s">
        <v>130</v>
      </c>
      <c r="T86" s="260" t="s">
        <v>131</v>
      </c>
      <c r="U86" s="222">
        <v>0</v>
      </c>
      <c r="V86" s="222">
        <f>ROUND(E86*U86,2)</f>
        <v>0</v>
      </c>
      <c r="W86" s="222"/>
      <c r="X86" s="222" t="s">
        <v>161</v>
      </c>
      <c r="Y86" s="222" t="s">
        <v>133</v>
      </c>
      <c r="Z86" s="212"/>
      <c r="AA86" s="212"/>
      <c r="AB86" s="212"/>
      <c r="AC86" s="212"/>
      <c r="AD86" s="212"/>
      <c r="AE86" s="212"/>
      <c r="AF86" s="212"/>
      <c r="AG86" s="212" t="s">
        <v>162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6">
        <v>25</v>
      </c>
      <c r="B87" s="237" t="s">
        <v>270</v>
      </c>
      <c r="C87" s="246" t="s">
        <v>271</v>
      </c>
      <c r="D87" s="238" t="s">
        <v>192</v>
      </c>
      <c r="E87" s="239">
        <v>3.4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15</v>
      </c>
      <c r="M87" s="241">
        <f>G87*(1+L87/100)</f>
        <v>0</v>
      </c>
      <c r="N87" s="239">
        <v>0</v>
      </c>
      <c r="O87" s="239">
        <f>ROUND(E87*N87,2)</f>
        <v>0</v>
      </c>
      <c r="P87" s="239">
        <v>0</v>
      </c>
      <c r="Q87" s="239">
        <f>ROUND(E87*P87,2)</f>
        <v>0</v>
      </c>
      <c r="R87" s="241" t="s">
        <v>272</v>
      </c>
      <c r="S87" s="241" t="s">
        <v>139</v>
      </c>
      <c r="T87" s="242" t="s">
        <v>139</v>
      </c>
      <c r="U87" s="222">
        <v>1.47</v>
      </c>
      <c r="V87" s="222">
        <f>ROUND(E87*U87,2)</f>
        <v>5</v>
      </c>
      <c r="W87" s="222"/>
      <c r="X87" s="222" t="s">
        <v>161</v>
      </c>
      <c r="Y87" s="222" t="s">
        <v>133</v>
      </c>
      <c r="Z87" s="212"/>
      <c r="AA87" s="212"/>
      <c r="AB87" s="212"/>
      <c r="AC87" s="212"/>
      <c r="AD87" s="212"/>
      <c r="AE87" s="212"/>
      <c r="AF87" s="212"/>
      <c r="AG87" s="212" t="s">
        <v>162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61" t="s">
        <v>273</v>
      </c>
      <c r="D88" s="252"/>
      <c r="E88" s="252"/>
      <c r="F88" s="252"/>
      <c r="G88" s="25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164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x14ac:dyDescent="0.2">
      <c r="A89" s="226" t="s">
        <v>125</v>
      </c>
      <c r="B89" s="227" t="s">
        <v>92</v>
      </c>
      <c r="C89" s="245" t="s">
        <v>93</v>
      </c>
      <c r="D89" s="228"/>
      <c r="E89" s="229"/>
      <c r="F89" s="230"/>
      <c r="G89" s="230">
        <f>SUMIF(AG90:AG108,"&lt;&gt;NOR",G90:G108)</f>
        <v>0</v>
      </c>
      <c r="H89" s="230"/>
      <c r="I89" s="230">
        <f>SUM(I90:I108)</f>
        <v>0</v>
      </c>
      <c r="J89" s="230"/>
      <c r="K89" s="230">
        <f>SUM(K90:K108)</f>
        <v>0</v>
      </c>
      <c r="L89" s="230"/>
      <c r="M89" s="230">
        <f>SUM(M90:M108)</f>
        <v>0</v>
      </c>
      <c r="N89" s="229"/>
      <c r="O89" s="229">
        <f>SUM(O90:O108)</f>
        <v>0</v>
      </c>
      <c r="P89" s="229"/>
      <c r="Q89" s="229">
        <f>SUM(Q90:Q108)</f>
        <v>0</v>
      </c>
      <c r="R89" s="230"/>
      <c r="S89" s="230"/>
      <c r="T89" s="231"/>
      <c r="U89" s="225"/>
      <c r="V89" s="225">
        <f>SUM(V90:V108)</f>
        <v>128.88</v>
      </c>
      <c r="W89" s="225"/>
      <c r="X89" s="225"/>
      <c r="Y89" s="225"/>
      <c r="AG89" t="s">
        <v>126</v>
      </c>
    </row>
    <row r="90" spans="1:60" ht="22.5" outlineLevel="1" x14ac:dyDescent="0.2">
      <c r="A90" s="236">
        <v>26</v>
      </c>
      <c r="B90" s="237" t="s">
        <v>274</v>
      </c>
      <c r="C90" s="246" t="s">
        <v>275</v>
      </c>
      <c r="D90" s="238" t="s">
        <v>192</v>
      </c>
      <c r="E90" s="239">
        <v>25.125</v>
      </c>
      <c r="F90" s="240"/>
      <c r="G90" s="241">
        <f>ROUND(E90*F90,2)</f>
        <v>0</v>
      </c>
      <c r="H90" s="240"/>
      <c r="I90" s="241">
        <f>ROUND(E90*H90,2)</f>
        <v>0</v>
      </c>
      <c r="J90" s="240"/>
      <c r="K90" s="241">
        <f>ROUND(E90*J90,2)</f>
        <v>0</v>
      </c>
      <c r="L90" s="241">
        <v>15</v>
      </c>
      <c r="M90" s="241">
        <f>G90*(1+L90/100)</f>
        <v>0</v>
      </c>
      <c r="N90" s="239">
        <v>0</v>
      </c>
      <c r="O90" s="239">
        <f>ROUND(E90*N90,2)</f>
        <v>0</v>
      </c>
      <c r="P90" s="239">
        <v>0</v>
      </c>
      <c r="Q90" s="239">
        <f>ROUND(E90*P90,2)</f>
        <v>0</v>
      </c>
      <c r="R90" s="241" t="s">
        <v>232</v>
      </c>
      <c r="S90" s="241" t="s">
        <v>139</v>
      </c>
      <c r="T90" s="242" t="s">
        <v>139</v>
      </c>
      <c r="U90" s="222">
        <v>2.0670000000000002</v>
      </c>
      <c r="V90" s="222">
        <f>ROUND(E90*U90,2)</f>
        <v>51.93</v>
      </c>
      <c r="W90" s="222"/>
      <c r="X90" s="222" t="s">
        <v>276</v>
      </c>
      <c r="Y90" s="222" t="s">
        <v>133</v>
      </c>
      <c r="Z90" s="212"/>
      <c r="AA90" s="212"/>
      <c r="AB90" s="212"/>
      <c r="AC90" s="212"/>
      <c r="AD90" s="212"/>
      <c r="AE90" s="212"/>
      <c r="AF90" s="212"/>
      <c r="AG90" s="212" t="s">
        <v>277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19"/>
      <c r="B91" s="220"/>
      <c r="C91" s="247" t="s">
        <v>278</v>
      </c>
      <c r="D91" s="243"/>
      <c r="E91" s="243"/>
      <c r="F91" s="243"/>
      <c r="G91" s="243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136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36">
        <v>27</v>
      </c>
      <c r="B92" s="237" t="s">
        <v>279</v>
      </c>
      <c r="C92" s="246" t="s">
        <v>280</v>
      </c>
      <c r="D92" s="238" t="s">
        <v>192</v>
      </c>
      <c r="E92" s="239">
        <v>25.125</v>
      </c>
      <c r="F92" s="240"/>
      <c r="G92" s="241">
        <f>ROUND(E92*F92,2)</f>
        <v>0</v>
      </c>
      <c r="H92" s="240"/>
      <c r="I92" s="241">
        <f>ROUND(E92*H92,2)</f>
        <v>0</v>
      </c>
      <c r="J92" s="240"/>
      <c r="K92" s="241">
        <f>ROUND(E92*J92,2)</f>
        <v>0</v>
      </c>
      <c r="L92" s="241">
        <v>15</v>
      </c>
      <c r="M92" s="241">
        <f>G92*(1+L92/100)</f>
        <v>0</v>
      </c>
      <c r="N92" s="239">
        <v>0</v>
      </c>
      <c r="O92" s="239">
        <f>ROUND(E92*N92,2)</f>
        <v>0</v>
      </c>
      <c r="P92" s="239">
        <v>0</v>
      </c>
      <c r="Q92" s="239">
        <f>ROUND(E92*P92,2)</f>
        <v>0</v>
      </c>
      <c r="R92" s="241" t="s">
        <v>232</v>
      </c>
      <c r="S92" s="241" t="s">
        <v>139</v>
      </c>
      <c r="T92" s="242" t="s">
        <v>139</v>
      </c>
      <c r="U92" s="222">
        <v>0.94199999999999995</v>
      </c>
      <c r="V92" s="222">
        <f>ROUND(E92*U92,2)</f>
        <v>23.67</v>
      </c>
      <c r="W92" s="222"/>
      <c r="X92" s="222" t="s">
        <v>276</v>
      </c>
      <c r="Y92" s="222" t="s">
        <v>133</v>
      </c>
      <c r="Z92" s="212"/>
      <c r="AA92" s="212"/>
      <c r="AB92" s="212"/>
      <c r="AC92" s="212"/>
      <c r="AD92" s="212"/>
      <c r="AE92" s="212"/>
      <c r="AF92" s="212"/>
      <c r="AG92" s="212" t="s">
        <v>277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47" t="s">
        <v>278</v>
      </c>
      <c r="D93" s="243"/>
      <c r="E93" s="243"/>
      <c r="F93" s="243"/>
      <c r="G93" s="243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136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36">
        <v>28</v>
      </c>
      <c r="B94" s="237" t="s">
        <v>281</v>
      </c>
      <c r="C94" s="246" t="s">
        <v>282</v>
      </c>
      <c r="D94" s="238" t="s">
        <v>192</v>
      </c>
      <c r="E94" s="239">
        <v>276.375</v>
      </c>
      <c r="F94" s="240"/>
      <c r="G94" s="241">
        <f>ROUND(E94*F94,2)</f>
        <v>0</v>
      </c>
      <c r="H94" s="240"/>
      <c r="I94" s="241">
        <f>ROUND(E94*H94,2)</f>
        <v>0</v>
      </c>
      <c r="J94" s="240"/>
      <c r="K94" s="241">
        <f>ROUND(E94*J94,2)</f>
        <v>0</v>
      </c>
      <c r="L94" s="241">
        <v>15</v>
      </c>
      <c r="M94" s="241">
        <f>G94*(1+L94/100)</f>
        <v>0</v>
      </c>
      <c r="N94" s="239">
        <v>0</v>
      </c>
      <c r="O94" s="239">
        <f>ROUND(E94*N94,2)</f>
        <v>0</v>
      </c>
      <c r="P94" s="239">
        <v>0</v>
      </c>
      <c r="Q94" s="239">
        <f>ROUND(E94*P94,2)</f>
        <v>0</v>
      </c>
      <c r="R94" s="241" t="s">
        <v>232</v>
      </c>
      <c r="S94" s="241" t="s">
        <v>139</v>
      </c>
      <c r="T94" s="242" t="s">
        <v>139</v>
      </c>
      <c r="U94" s="222">
        <v>0.105</v>
      </c>
      <c r="V94" s="222">
        <f>ROUND(E94*U94,2)</f>
        <v>29.02</v>
      </c>
      <c r="W94" s="222"/>
      <c r="X94" s="222" t="s">
        <v>161</v>
      </c>
      <c r="Y94" s="222" t="s">
        <v>133</v>
      </c>
      <c r="Z94" s="212"/>
      <c r="AA94" s="212"/>
      <c r="AB94" s="212"/>
      <c r="AC94" s="212"/>
      <c r="AD94" s="212"/>
      <c r="AE94" s="212"/>
      <c r="AF94" s="212"/>
      <c r="AG94" s="212" t="s">
        <v>162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19"/>
      <c r="B95" s="220"/>
      <c r="C95" s="247" t="s">
        <v>278</v>
      </c>
      <c r="D95" s="243"/>
      <c r="E95" s="243"/>
      <c r="F95" s="243"/>
      <c r="G95" s="243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136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19"/>
      <c r="B96" s="220"/>
      <c r="C96" s="248" t="s">
        <v>283</v>
      </c>
      <c r="D96" s="223"/>
      <c r="E96" s="224">
        <v>276.375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153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36">
        <v>29</v>
      </c>
      <c r="B97" s="237" t="s">
        <v>284</v>
      </c>
      <c r="C97" s="246" t="s">
        <v>285</v>
      </c>
      <c r="D97" s="238" t="s">
        <v>192</v>
      </c>
      <c r="E97" s="239">
        <v>49.518000000000001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15</v>
      </c>
      <c r="M97" s="241">
        <f>G97*(1+L97/100)</f>
        <v>0</v>
      </c>
      <c r="N97" s="239">
        <v>0</v>
      </c>
      <c r="O97" s="239">
        <f>ROUND(E97*N97,2)</f>
        <v>0</v>
      </c>
      <c r="P97" s="239">
        <v>0</v>
      </c>
      <c r="Q97" s="239">
        <f>ROUND(E97*P97,2)</f>
        <v>0</v>
      </c>
      <c r="R97" s="241" t="s">
        <v>232</v>
      </c>
      <c r="S97" s="241" t="s">
        <v>139</v>
      </c>
      <c r="T97" s="242" t="s">
        <v>139</v>
      </c>
      <c r="U97" s="222">
        <v>0.49</v>
      </c>
      <c r="V97" s="222">
        <f>ROUND(E97*U97,2)</f>
        <v>24.26</v>
      </c>
      <c r="W97" s="222"/>
      <c r="X97" s="222" t="s">
        <v>161</v>
      </c>
      <c r="Y97" s="222" t="s">
        <v>133</v>
      </c>
      <c r="Z97" s="212"/>
      <c r="AA97" s="212"/>
      <c r="AB97" s="212"/>
      <c r="AC97" s="212"/>
      <c r="AD97" s="212"/>
      <c r="AE97" s="212"/>
      <c r="AF97" s="212"/>
      <c r="AG97" s="212" t="s">
        <v>162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19"/>
      <c r="B98" s="220"/>
      <c r="C98" s="247" t="s">
        <v>286</v>
      </c>
      <c r="D98" s="243"/>
      <c r="E98" s="243"/>
      <c r="F98" s="243"/>
      <c r="G98" s="243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136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48" t="s">
        <v>287</v>
      </c>
      <c r="D99" s="223"/>
      <c r="E99" s="224">
        <v>13.494</v>
      </c>
      <c r="F99" s="222"/>
      <c r="G99" s="22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153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">
      <c r="A100" s="219"/>
      <c r="B100" s="220"/>
      <c r="C100" s="248" t="s">
        <v>288</v>
      </c>
      <c r="D100" s="223"/>
      <c r="E100" s="224">
        <v>10.898999999999999</v>
      </c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153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19"/>
      <c r="B101" s="220"/>
      <c r="C101" s="248" t="s">
        <v>289</v>
      </c>
      <c r="D101" s="223"/>
      <c r="E101" s="224">
        <v>25.125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153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36">
        <v>30</v>
      </c>
      <c r="B102" s="237" t="s">
        <v>290</v>
      </c>
      <c r="C102" s="246" t="s">
        <v>291</v>
      </c>
      <c r="D102" s="238" t="s">
        <v>192</v>
      </c>
      <c r="E102" s="239">
        <v>940.84199999999998</v>
      </c>
      <c r="F102" s="240"/>
      <c r="G102" s="241">
        <f>ROUND(E102*F102,2)</f>
        <v>0</v>
      </c>
      <c r="H102" s="240"/>
      <c r="I102" s="241">
        <f>ROUND(E102*H102,2)</f>
        <v>0</v>
      </c>
      <c r="J102" s="240"/>
      <c r="K102" s="241">
        <f>ROUND(E102*J102,2)</f>
        <v>0</v>
      </c>
      <c r="L102" s="241">
        <v>15</v>
      </c>
      <c r="M102" s="241">
        <f>G102*(1+L102/100)</f>
        <v>0</v>
      </c>
      <c r="N102" s="239">
        <v>0</v>
      </c>
      <c r="O102" s="239">
        <f>ROUND(E102*N102,2)</f>
        <v>0</v>
      </c>
      <c r="P102" s="239">
        <v>0</v>
      </c>
      <c r="Q102" s="239">
        <f>ROUND(E102*P102,2)</f>
        <v>0</v>
      </c>
      <c r="R102" s="241" t="s">
        <v>232</v>
      </c>
      <c r="S102" s="241" t="s">
        <v>139</v>
      </c>
      <c r="T102" s="242" t="s">
        <v>139</v>
      </c>
      <c r="U102" s="222">
        <v>0</v>
      </c>
      <c r="V102" s="222">
        <f>ROUND(E102*U102,2)</f>
        <v>0</v>
      </c>
      <c r="W102" s="222"/>
      <c r="X102" s="222" t="s">
        <v>161</v>
      </c>
      <c r="Y102" s="222" t="s">
        <v>133</v>
      </c>
      <c r="Z102" s="212"/>
      <c r="AA102" s="212"/>
      <c r="AB102" s="212"/>
      <c r="AC102" s="212"/>
      <c r="AD102" s="212"/>
      <c r="AE102" s="212"/>
      <c r="AF102" s="212"/>
      <c r="AG102" s="212" t="s">
        <v>162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">
      <c r="A103" s="219"/>
      <c r="B103" s="220"/>
      <c r="C103" s="248" t="s">
        <v>292</v>
      </c>
      <c r="D103" s="223"/>
      <c r="E103" s="224">
        <v>940.84199999999998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153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6">
        <v>31</v>
      </c>
      <c r="B104" s="237" t="s">
        <v>293</v>
      </c>
      <c r="C104" s="246" t="s">
        <v>294</v>
      </c>
      <c r="D104" s="238" t="s">
        <v>192</v>
      </c>
      <c r="E104" s="239">
        <v>24.393000000000001</v>
      </c>
      <c r="F104" s="240"/>
      <c r="G104" s="241">
        <f>ROUND(E104*F104,2)</f>
        <v>0</v>
      </c>
      <c r="H104" s="240"/>
      <c r="I104" s="241">
        <f>ROUND(E104*H104,2)</f>
        <v>0</v>
      </c>
      <c r="J104" s="240"/>
      <c r="K104" s="241">
        <f>ROUND(E104*J104,2)</f>
        <v>0</v>
      </c>
      <c r="L104" s="241">
        <v>15</v>
      </c>
      <c r="M104" s="241">
        <f>G104*(1+L104/100)</f>
        <v>0</v>
      </c>
      <c r="N104" s="239">
        <v>0</v>
      </c>
      <c r="O104" s="239">
        <f>ROUND(E104*N104,2)</f>
        <v>0</v>
      </c>
      <c r="P104" s="239">
        <v>0</v>
      </c>
      <c r="Q104" s="239">
        <f>ROUND(E104*P104,2)</f>
        <v>0</v>
      </c>
      <c r="R104" s="241" t="s">
        <v>232</v>
      </c>
      <c r="S104" s="241" t="s">
        <v>139</v>
      </c>
      <c r="T104" s="242" t="s">
        <v>139</v>
      </c>
      <c r="U104" s="222">
        <v>0</v>
      </c>
      <c r="V104" s="222">
        <f>ROUND(E104*U104,2)</f>
        <v>0</v>
      </c>
      <c r="W104" s="222"/>
      <c r="X104" s="222" t="s">
        <v>161</v>
      </c>
      <c r="Y104" s="222" t="s">
        <v>133</v>
      </c>
      <c r="Z104" s="212"/>
      <c r="AA104" s="212"/>
      <c r="AB104" s="212"/>
      <c r="AC104" s="212"/>
      <c r="AD104" s="212"/>
      <c r="AE104" s="212"/>
      <c r="AF104" s="212"/>
      <c r="AG104" s="212" t="s">
        <v>162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48" t="s">
        <v>287</v>
      </c>
      <c r="D105" s="223"/>
      <c r="E105" s="224">
        <v>13.494</v>
      </c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153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48" t="s">
        <v>288</v>
      </c>
      <c r="D106" s="223"/>
      <c r="E106" s="224">
        <v>10.898999999999999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153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1" x14ac:dyDescent="0.2">
      <c r="A107" s="236">
        <v>32</v>
      </c>
      <c r="B107" s="237" t="s">
        <v>295</v>
      </c>
      <c r="C107" s="246" t="s">
        <v>296</v>
      </c>
      <c r="D107" s="238" t="s">
        <v>192</v>
      </c>
      <c r="E107" s="239">
        <v>25.125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15</v>
      </c>
      <c r="M107" s="241">
        <f>G107*(1+L107/100)</f>
        <v>0</v>
      </c>
      <c r="N107" s="239">
        <v>0</v>
      </c>
      <c r="O107" s="239">
        <f>ROUND(E107*N107,2)</f>
        <v>0</v>
      </c>
      <c r="P107" s="239">
        <v>0</v>
      </c>
      <c r="Q107" s="239">
        <f>ROUND(E107*P107,2)</f>
        <v>0</v>
      </c>
      <c r="R107" s="241" t="s">
        <v>232</v>
      </c>
      <c r="S107" s="241" t="s">
        <v>139</v>
      </c>
      <c r="T107" s="242" t="s">
        <v>139</v>
      </c>
      <c r="U107" s="222">
        <v>0</v>
      </c>
      <c r="V107" s="222">
        <f>ROUND(E107*U107,2)</f>
        <v>0</v>
      </c>
      <c r="W107" s="222"/>
      <c r="X107" s="222" t="s">
        <v>161</v>
      </c>
      <c r="Y107" s="222" t="s">
        <v>133</v>
      </c>
      <c r="Z107" s="212"/>
      <c r="AA107" s="212"/>
      <c r="AB107" s="212"/>
      <c r="AC107" s="212"/>
      <c r="AD107" s="212"/>
      <c r="AE107" s="212"/>
      <c r="AF107" s="212"/>
      <c r="AG107" s="212" t="s">
        <v>162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">
      <c r="A108" s="219"/>
      <c r="B108" s="220"/>
      <c r="C108" s="248" t="s">
        <v>289</v>
      </c>
      <c r="D108" s="223"/>
      <c r="E108" s="224">
        <v>25.125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153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x14ac:dyDescent="0.2">
      <c r="A109" s="3"/>
      <c r="B109" s="4"/>
      <c r="C109" s="249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AE109">
        <v>15</v>
      </c>
      <c r="AF109">
        <v>21</v>
      </c>
      <c r="AG109" t="s">
        <v>111</v>
      </c>
    </row>
    <row r="110" spans="1:60" x14ac:dyDescent="0.2">
      <c r="A110" s="215"/>
      <c r="B110" s="216" t="s">
        <v>29</v>
      </c>
      <c r="C110" s="250"/>
      <c r="D110" s="217"/>
      <c r="E110" s="218"/>
      <c r="F110" s="218"/>
      <c r="G110" s="235">
        <f>G8+G13+G20+G37+G41+G56+G62+G70+G73+G80+G89</f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AE110">
        <f>SUMIF(L7:L108,AE109,G7:G108)</f>
        <v>0</v>
      </c>
      <c r="AF110">
        <f>SUMIF(L7:L108,AF109,G7:G108)</f>
        <v>0</v>
      </c>
      <c r="AG110" t="s">
        <v>154</v>
      </c>
    </row>
    <row r="111" spans="1:60" x14ac:dyDescent="0.2">
      <c r="C111" s="251"/>
      <c r="D111" s="10"/>
      <c r="AG111" t="s">
        <v>155</v>
      </c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28">
    <mergeCell ref="C91:G91"/>
    <mergeCell ref="C93:G93"/>
    <mergeCell ref="C95:G95"/>
    <mergeCell ref="C98:G98"/>
    <mergeCell ref="C72:G72"/>
    <mergeCell ref="C76:G76"/>
    <mergeCell ref="C79:G79"/>
    <mergeCell ref="C81:G81"/>
    <mergeCell ref="C83:G83"/>
    <mergeCell ref="C88:G88"/>
    <mergeCell ref="C50:G50"/>
    <mergeCell ref="C51:G51"/>
    <mergeCell ref="C52:G52"/>
    <mergeCell ref="C58:G58"/>
    <mergeCell ref="C64:G64"/>
    <mergeCell ref="C66:G66"/>
    <mergeCell ref="C18:G18"/>
    <mergeCell ref="C22:G22"/>
    <mergeCell ref="C30:G30"/>
    <mergeCell ref="C33:G33"/>
    <mergeCell ref="C39:G39"/>
    <mergeCell ref="C47:G47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1 Pol'!Názvy_tisku</vt:lpstr>
      <vt:lpstr>oadresa</vt:lpstr>
      <vt:lpstr>Stavba!Objednatel</vt:lpstr>
      <vt:lpstr>Stavba!Objekt</vt:lpstr>
      <vt:lpstr>'00 00 Naklady'!Oblast_tisku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2023-04-14T09:58:39Z</dcterms:modified>
</cp:coreProperties>
</file>